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.xml" ContentType="application/vnd.openxmlformats-officedocument.drawingml.chart+xml"/>
  <Override PartName="/xl/charts/chart20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olors1.xml" ContentType="application/vnd.ms-office.chartcolorstyle+xml"/>
  <Override PartName="/xl/charts/colors10.xml" ContentType="application/vnd.ms-office.chartcolorstyle+xml"/>
  <Override PartName="/xl/charts/colors11.xml" ContentType="application/vnd.ms-office.chartcolorstyle+xml"/>
  <Override PartName="/xl/charts/colors12.xml" ContentType="application/vnd.ms-office.chartcolorstyle+xml"/>
  <Override PartName="/xl/charts/colors13.xml" ContentType="application/vnd.ms-office.chartcolorstyle+xml"/>
  <Override PartName="/xl/charts/colors14.xml" ContentType="application/vnd.ms-office.chartcolorstyle+xml"/>
  <Override PartName="/xl/charts/colors15.xml" ContentType="application/vnd.ms-office.chartcolorstyle+xml"/>
  <Override PartName="/xl/charts/colors16.xml" ContentType="application/vnd.ms-office.chartcolorstyle+xml"/>
  <Override PartName="/xl/charts/colors17.xml" ContentType="application/vnd.ms-office.chartcolorstyle+xml"/>
  <Override PartName="/xl/charts/colors18.xml" ContentType="application/vnd.ms-office.chartcolorstyle+xml"/>
  <Override PartName="/xl/charts/colors19.xml" ContentType="application/vnd.ms-office.chartcolorstyle+xml"/>
  <Override PartName="/xl/charts/colors2.xml" ContentType="application/vnd.ms-office.chartcolorstyle+xml"/>
  <Override PartName="/xl/charts/colors20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colors5.xml" ContentType="application/vnd.ms-office.chartcolorstyle+xml"/>
  <Override PartName="/xl/charts/colors6.xml" ContentType="application/vnd.ms-office.chartcolorstyle+xml"/>
  <Override PartName="/xl/charts/colors7.xml" ContentType="application/vnd.ms-office.chartcolorstyle+xml"/>
  <Override PartName="/xl/charts/colors8.xml" ContentType="application/vnd.ms-office.chartcolorstyle+xml"/>
  <Override PartName="/xl/charts/colors9.xml" ContentType="application/vnd.ms-office.chartcolorstyle+xml"/>
  <Override PartName="/xl/charts/style1.xml" ContentType="application/vnd.ms-office.chartstyle+xml"/>
  <Override PartName="/xl/charts/style10.xml" ContentType="application/vnd.ms-office.chartstyle+xml"/>
  <Override PartName="/xl/charts/style11.xml" ContentType="application/vnd.ms-office.chartstyle+xml"/>
  <Override PartName="/xl/charts/style12.xml" ContentType="application/vnd.ms-office.chartstyle+xml"/>
  <Override PartName="/xl/charts/style13.xml" ContentType="application/vnd.ms-office.chartstyle+xml"/>
  <Override PartName="/xl/charts/style14.xml" ContentType="application/vnd.ms-office.chartstyle+xml"/>
  <Override PartName="/xl/charts/style15.xml" ContentType="application/vnd.ms-office.chartstyle+xml"/>
  <Override PartName="/xl/charts/style16.xml" ContentType="application/vnd.ms-office.chartstyle+xml"/>
  <Override PartName="/xl/charts/style17.xml" ContentType="application/vnd.ms-office.chartstyle+xml"/>
  <Override PartName="/xl/charts/style18.xml" ContentType="application/vnd.ms-office.chartstyle+xml"/>
  <Override PartName="/xl/charts/style19.xml" ContentType="application/vnd.ms-office.chartstyle+xml"/>
  <Override PartName="/xl/charts/style2.xml" ContentType="application/vnd.ms-office.chartstyle+xml"/>
  <Override PartName="/xl/charts/style20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charts/style5.xml" ContentType="application/vnd.ms-office.chartstyle+xml"/>
  <Override PartName="/xl/charts/style6.xml" ContentType="application/vnd.ms-office.chartstyle+xml"/>
  <Override PartName="/xl/charts/style7.xml" ContentType="application/vnd.ms-office.chartstyle+xml"/>
  <Override PartName="/xl/charts/style8.xml" ContentType="application/vnd.ms-office.chartstyle+xml"/>
  <Override PartName="/xl/charts/style9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880" tabRatio="768" activeTab="1"/>
  </bookViews>
  <sheets>
    <sheet name="KUTIPAN 2022" sheetId="1" r:id="rId1"/>
    <sheet name="TUNGGAKAN 2022" sheetId="2" r:id="rId2"/>
    <sheet name="RUMUSAN KUTIPAN - JGN USIK" sheetId="3" r:id="rId3"/>
    <sheet name="RUMUSAN TUNGGAKAN - JGN USIK" sheetId="5" r:id="rId4"/>
    <sheet name="GRAF KUTIPAN - JANGAN USIK" sheetId="6" r:id="rId5"/>
    <sheet name="GRAF TUNGGAKAN - JGN USIK" sheetId="7" r:id="rId6"/>
  </sheets>
  <calcPr calcId="144525"/>
</workbook>
</file>

<file path=xl/sharedStrings.xml><?xml version="1.0" encoding="utf-8"?>
<sst xmlns="http://schemas.openxmlformats.org/spreadsheetml/2006/main" count="596" uniqueCount="88">
  <si>
    <t>PRESTASI BULANAN HARTANAH PHSSB TAHUN 2023</t>
  </si>
  <si>
    <t>* tambah percent tunggakan dalam graf prestasi bulanan</t>
  </si>
  <si>
    <r>
      <rPr>
        <b/>
        <sz val="18"/>
        <color rgb="FFFF0000"/>
        <rFont val="Calibri"/>
        <charset val="134"/>
        <scheme val="minor"/>
      </rPr>
      <t xml:space="preserve">MOHON ISI KOTAK YANG BERWARNA </t>
    </r>
    <r>
      <rPr>
        <b/>
        <sz val="18"/>
        <color rgb="FF7030A0"/>
        <rFont val="Calibri"/>
        <charset val="134"/>
        <scheme val="minor"/>
      </rPr>
      <t>PURPLE</t>
    </r>
    <r>
      <rPr>
        <b/>
        <sz val="18"/>
        <color rgb="FFFF0000"/>
        <rFont val="Calibri"/>
        <charset val="134"/>
        <scheme val="minor"/>
      </rPr>
      <t xml:space="preserve"> SAHAJA, YANG COLOR PUTIH DAN OREN JANGAN USIK APA2 - TQ</t>
    </r>
  </si>
  <si>
    <t>PPR/COUNCIL HOMES</t>
  </si>
  <si>
    <t>HARTANAH SKIM SMART SEWA</t>
  </si>
  <si>
    <t>SHAFIKA</t>
  </si>
  <si>
    <t>BIL</t>
  </si>
  <si>
    <t>BULAN</t>
  </si>
  <si>
    <t>KUTIPAN 2023</t>
  </si>
  <si>
    <t>JALAN KERETAPI LAMA KAPAR</t>
  </si>
  <si>
    <t>ALPINIA, PUCHONG</t>
  </si>
  <si>
    <t>DAMAI UTAMA, PUCHONG</t>
  </si>
  <si>
    <t>RUMUSAN KUTIPAN</t>
  </si>
  <si>
    <t xml:space="preserve">JUMLAH PATUT KUTIP </t>
  </si>
  <si>
    <t>JUMLAH TELAH KUTIP</t>
  </si>
  <si>
    <t>% TELAH KUTIP</t>
  </si>
  <si>
    <t>JAN</t>
  </si>
  <si>
    <t>FEB</t>
  </si>
  <si>
    <t>MAC</t>
  </si>
  <si>
    <t>APR</t>
  </si>
  <si>
    <t>MEI</t>
  </si>
  <si>
    <t>JUN</t>
  </si>
  <si>
    <t>JUL</t>
  </si>
  <si>
    <t>OGOS</t>
  </si>
  <si>
    <t>SEP</t>
  </si>
  <si>
    <t>OKT</t>
  </si>
  <si>
    <t>NOV</t>
  </si>
  <si>
    <t>DIS</t>
  </si>
  <si>
    <t>JUMLAH</t>
  </si>
  <si>
    <t>FATEHAH</t>
  </si>
  <si>
    <t>AZARIA</t>
  </si>
  <si>
    <t>ARISTA</t>
  </si>
  <si>
    <t>ASTERIA</t>
  </si>
  <si>
    <t>TRIFOLIS</t>
  </si>
  <si>
    <t>RUMUSAN KUTIPAN SKIM SMART SEWA</t>
  </si>
  <si>
    <t>RUMUSAN KUTIPAN 2023</t>
  </si>
  <si>
    <t>SYUHADA</t>
  </si>
  <si>
    <t>AFIZIE</t>
  </si>
  <si>
    <t>SHAFAWIE</t>
  </si>
  <si>
    <t xml:space="preserve"> </t>
  </si>
  <si>
    <t>TUNGGAKAN TAHUN 2023 (BOS NAK TGK TUNGGAKAN NI BERKURANG EVERY WEEKS - MOHON SEMUA LOKASI UPDATE)</t>
  </si>
  <si>
    <r>
      <rPr>
        <b/>
        <sz val="11"/>
        <color rgb="FFFF0000"/>
        <rFont val="Calibri"/>
        <charset val="134"/>
        <scheme val="minor"/>
      </rPr>
      <t xml:space="preserve">MOHON ISI KOTAK YANG BERWARNA </t>
    </r>
    <r>
      <rPr>
        <b/>
        <sz val="11"/>
        <color rgb="FF00B050"/>
        <rFont val="Calibri"/>
        <charset val="134"/>
        <scheme val="minor"/>
      </rPr>
      <t>HIJAU</t>
    </r>
    <r>
      <rPr>
        <b/>
        <sz val="11"/>
        <color rgb="FFFF0000"/>
        <rFont val="Calibri"/>
        <charset val="134"/>
        <scheme val="minor"/>
      </rPr>
      <t xml:space="preserve"> SAHAJA, YANG COLOR PUTIH JANGAN USIK APA2 - TQ</t>
    </r>
  </si>
  <si>
    <t>PIC SHAFIKA</t>
  </si>
  <si>
    <t>JUMLAH TUNGGAKAN 2023</t>
  </si>
  <si>
    <t>JLN KERETAPI LAMA, KAPAR</t>
  </si>
  <si>
    <t>ALPINIA</t>
  </si>
  <si>
    <t>DAMAI UTAMA</t>
  </si>
  <si>
    <t>RUMUSAN</t>
  </si>
  <si>
    <t>JUMLAH (RM)</t>
  </si>
  <si>
    <t>BILANGAN PENYEWA/INVOICE</t>
  </si>
  <si>
    <t>RM0.00</t>
  </si>
  <si>
    <t>0</t>
  </si>
  <si>
    <t>PIC FATEHAH</t>
  </si>
  <si>
    <t>SEMUA</t>
  </si>
  <si>
    <t>SHAFAWI</t>
  </si>
  <si>
    <t>PIC</t>
  </si>
  <si>
    <t>LOKASI</t>
  </si>
  <si>
    <t>JUMLAH PATUT KUTIP</t>
  </si>
  <si>
    <t>%</t>
  </si>
  <si>
    <t>PPR KD</t>
  </si>
  <si>
    <t>PPR HICOM</t>
  </si>
  <si>
    <t>PPR SERENDAH</t>
  </si>
  <si>
    <t>COUNCIL HOMES</t>
  </si>
  <si>
    <t>RUMUSAN HARTANAH PELABURAN</t>
  </si>
  <si>
    <t>ANWAR</t>
  </si>
  <si>
    <t>PEMBELIAN</t>
  </si>
  <si>
    <t>ARINA</t>
  </si>
  <si>
    <t>AZRIL</t>
  </si>
  <si>
    <t>KONTRA</t>
  </si>
  <si>
    <t>HAZA</t>
  </si>
  <si>
    <t>PENSWASTAAN</t>
  </si>
  <si>
    <t>PIC SKIM SMART SEWA</t>
  </si>
  <si>
    <t>HARTANAH</t>
  </si>
  <si>
    <t>DANA-SEL</t>
  </si>
  <si>
    <t>JMB</t>
  </si>
  <si>
    <t>RUMUSAN TUNGGAKAN TAHUN 2023</t>
  </si>
  <si>
    <t>BILANGAN INVOICE</t>
  </si>
  <si>
    <t>% PPR /CH</t>
  </si>
  <si>
    <t>MAR</t>
  </si>
  <si>
    <t>MAY</t>
  </si>
  <si>
    <t>AUG</t>
  </si>
  <si>
    <t>OCT</t>
  </si>
  <si>
    <t>DEC</t>
  </si>
  <si>
    <t>% HARTANAH PELABURAN</t>
  </si>
  <si>
    <t>PIC HARTANAH</t>
  </si>
  <si>
    <t>JENIS HARTANAH</t>
  </si>
  <si>
    <t>% HARTANAH DANA SEL &amp; JMB</t>
  </si>
  <si>
    <t>%HARTANAH SSS</t>
  </si>
</sst>
</file>

<file path=xl/styles.xml><?xml version="1.0" encoding="utf-8"?>
<styleSheet xmlns="http://schemas.openxmlformats.org/spreadsheetml/2006/main">
  <numFmts count="10">
    <numFmt numFmtId="176" formatCode="[$RM-4409]#,##0.00_);[Red]\([$RM-4409]#,##0.00\)"/>
    <numFmt numFmtId="177" formatCode="_-&quot;RM&quot;* #,##0.00_-;\-&quot;RM&quot;* #,##0.00_-;_-&quot;RM&quot;* &quot;-&quot;??_-;_-@_-"/>
    <numFmt numFmtId="178" formatCode="_(* #,##0_);_(* \(#,##0\);_(* &quot;-&quot;_);_(@_)"/>
    <numFmt numFmtId="179" formatCode="_-* #,##0.00_-;\-* #,##0.00_-;_-* &quot;-&quot;??_-;_-@_-"/>
    <numFmt numFmtId="180" formatCode="[$RM-4409]#,##0.00;\-[$RM-4409]#,##0.00"/>
    <numFmt numFmtId="181" formatCode="&quot;RM&quot;#,##0.00"/>
    <numFmt numFmtId="182" formatCode="_-&quot;RM&quot;* #,##0_-;\-&quot;RM&quot;* #,##0_-;_-&quot;RM&quot;* &quot;-&quot;??_-;_-@_-"/>
    <numFmt numFmtId="183" formatCode="&quot;RM&quot;#,##0.00_);[Red]\(&quot;RM&quot;#,##0.00\)"/>
    <numFmt numFmtId="184" formatCode="0_);[Red]\(0\)"/>
    <numFmt numFmtId="185" formatCode="0.00_);[Red]\(0.00\)"/>
  </numFmts>
  <fonts count="33">
    <font>
      <sz val="11"/>
      <color theme="1"/>
      <name val="Calibri"/>
      <charset val="134"/>
      <scheme val="minor"/>
    </font>
    <font>
      <sz val="11"/>
      <color rgb="FF800080"/>
      <name val="Calibri"/>
      <charset val="0"/>
      <scheme val="minor"/>
    </font>
    <font>
      <b/>
      <sz val="11"/>
      <color theme="1"/>
      <name val="Calibri"/>
      <charset val="134"/>
      <scheme val="minor"/>
    </font>
    <font>
      <b/>
      <sz val="11"/>
      <color rgb="FFFF0000"/>
      <name val="Calibri"/>
      <charset val="134"/>
      <scheme val="minor"/>
    </font>
    <font>
      <b/>
      <sz val="11"/>
      <color rgb="FF000000"/>
      <name val="Calibri"/>
      <charset val="134"/>
    </font>
    <font>
      <b/>
      <sz val="11"/>
      <color indexed="8"/>
      <name val="Calibri"/>
      <charset val="134"/>
    </font>
    <font>
      <b/>
      <sz val="11"/>
      <color indexed="8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b/>
      <sz val="18"/>
      <color rgb="FFFF0000"/>
      <name val="Calibri"/>
      <charset val="134"/>
      <scheme val="minor"/>
    </font>
    <font>
      <b/>
      <sz val="12"/>
      <color rgb="FF000000"/>
      <name val="Calibri"/>
      <charset val="134"/>
    </font>
    <font>
      <b/>
      <sz val="12"/>
      <color rgb="FF000000"/>
      <name val="Calibri"/>
      <charset val="134"/>
      <scheme val="minor"/>
    </font>
    <font>
      <b/>
      <sz val="12"/>
      <color indexed="8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00B050"/>
      <name val="Calibri"/>
      <charset val="134"/>
      <scheme val="minor"/>
    </font>
    <font>
      <b/>
      <sz val="18"/>
      <color rgb="FF7030A0"/>
      <name val="Calibri"/>
      <charset val="134"/>
      <scheme val="minor"/>
    </font>
  </fonts>
  <fills count="56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1454817346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9" tint="0.799920651875362"/>
        <bgColor indexed="64"/>
      </patternFill>
    </fill>
    <fill>
      <patternFill patternType="solid">
        <fgColor theme="8" tint="0.799920651875362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4"/>
        <bgColor rgb="FF000000"/>
      </patternFill>
    </fill>
    <fill>
      <patternFill patternType="solid">
        <fgColor theme="9" tint="0.4"/>
        <bgColor indexed="64"/>
      </patternFill>
    </fill>
    <fill>
      <patternFill patternType="solid">
        <fgColor theme="5" tint="0.79992065187536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20651875362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theme="9" tint="0.399945066682943"/>
        <bgColor rgb="FF000000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7" tint="0.799920651875362"/>
        <bgColor indexed="64"/>
      </patternFill>
    </fill>
    <fill>
      <patternFill patternType="solid">
        <fgColor rgb="FFF8CBAD"/>
        <bgColor rgb="FF000000"/>
      </patternFill>
    </fill>
    <fill>
      <patternFill patternType="solid">
        <fgColor rgb="FFD8BFEC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D8BFE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14548173467"/>
        <bgColor indexed="64"/>
      </patternFill>
    </fill>
    <fill>
      <patternFill patternType="solid">
        <fgColor theme="8" tint="0.399914548173467"/>
        <bgColor indexed="64"/>
      </patternFill>
    </fill>
    <fill>
      <patternFill patternType="solid">
        <fgColor theme="6" tint="0.39991454817346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6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9">
    <xf numFmtId="0" fontId="0" fillId="0" borderId="0">
      <alignment vertical="center"/>
    </xf>
    <xf numFmtId="0" fontId="12" fillId="30" borderId="0" applyNumberFormat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0" fillId="0" borderId="0"/>
    <xf numFmtId="182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0" fillId="0" borderId="0"/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34" borderId="57" applyNumberFormat="0" applyAlignment="0" applyProtection="0">
      <alignment vertical="center"/>
    </xf>
    <xf numFmtId="0" fontId="19" fillId="0" borderId="58" applyNumberFormat="0" applyFill="0" applyAlignment="0" applyProtection="0">
      <alignment vertical="center"/>
    </xf>
    <xf numFmtId="0" fontId="0" fillId="36" borderId="59" applyNumberFormat="0" applyFont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24" fillId="0" borderId="58" applyNumberFormat="0" applyFill="0" applyAlignment="0" applyProtection="0">
      <alignment vertical="center"/>
    </xf>
    <xf numFmtId="0" fontId="23" fillId="0" borderId="60" applyNumberFormat="0" applyFill="0" applyAlignment="0" applyProtection="0">
      <alignment vertical="center"/>
    </xf>
    <xf numFmtId="0" fontId="0" fillId="0" borderId="0"/>
    <xf numFmtId="0" fontId="23" fillId="0" borderId="0" applyNumberFormat="0" applyFill="0" applyBorder="0" applyAlignment="0" applyProtection="0">
      <alignment vertical="center"/>
    </xf>
    <xf numFmtId="0" fontId="25" fillId="42" borderId="61" applyNumberFormat="0" applyAlignment="0" applyProtection="0">
      <alignment vertical="center"/>
    </xf>
    <xf numFmtId="0" fontId="13" fillId="44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7" fillId="45" borderId="63" applyNumberFormat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28" fillId="45" borderId="61" applyNumberFormat="0" applyAlignment="0" applyProtection="0">
      <alignment vertical="center"/>
    </xf>
    <xf numFmtId="0" fontId="29" fillId="0" borderId="64" applyNumberFormat="0" applyFill="0" applyAlignment="0" applyProtection="0">
      <alignment vertical="center"/>
    </xf>
    <xf numFmtId="0" fontId="26" fillId="0" borderId="62" applyNumberFormat="0" applyFill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30" fillId="49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3" fillId="48" borderId="0" applyNumberFormat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3" fillId="40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51" borderId="0" applyNumberFormat="0" applyBorder="0" applyAlignment="0" applyProtection="0">
      <alignment vertical="center"/>
    </xf>
    <xf numFmtId="0" fontId="12" fillId="55" borderId="0" applyNumberFormat="0" applyBorder="0" applyAlignment="0" applyProtection="0">
      <alignment vertical="center"/>
    </xf>
    <xf numFmtId="0" fontId="0" fillId="0" borderId="0"/>
    <xf numFmtId="0" fontId="13" fillId="43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</cellStyleXfs>
  <cellXfs count="29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80" fontId="0" fillId="0" borderId="0" xfId="0" applyNumberFormat="1">
      <alignment vertical="center"/>
    </xf>
    <xf numFmtId="183" fontId="0" fillId="0" borderId="0" xfId="0" applyNumberFormat="1">
      <alignment vertical="center"/>
    </xf>
    <xf numFmtId="9" fontId="0" fillId="0" borderId="0" xfId="8">
      <alignment vertical="center"/>
    </xf>
    <xf numFmtId="9" fontId="0" fillId="0" borderId="0" xfId="8" applyFont="1">
      <alignment vertical="center"/>
    </xf>
    <xf numFmtId="9" fontId="1" fillId="0" borderId="0" xfId="8" applyFont="1">
      <alignment vertical="center"/>
    </xf>
    <xf numFmtId="10" fontId="0" fillId="0" borderId="0" xfId="0" applyNumberFormat="1">
      <alignment vertical="center"/>
    </xf>
    <xf numFmtId="10" fontId="0" fillId="0" borderId="0" xfId="8" applyNumberFormat="1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180" fontId="2" fillId="0" borderId="1" xfId="0" applyNumberFormat="1" applyFont="1" applyBorder="1">
      <alignment vertical="center"/>
    </xf>
    <xf numFmtId="184" fontId="2" fillId="0" borderId="1" xfId="0" applyNumberFormat="1" applyFont="1" applyBorder="1">
      <alignment vertical="center"/>
    </xf>
    <xf numFmtId="0" fontId="2" fillId="2" borderId="1" xfId="0" applyFont="1" applyFill="1" applyBorder="1">
      <alignment vertical="center"/>
    </xf>
    <xf numFmtId="180" fontId="2" fillId="2" borderId="1" xfId="0" applyNumberFormat="1" applyFont="1" applyFill="1" applyBorder="1">
      <alignment vertical="center"/>
    </xf>
    <xf numFmtId="184" fontId="2" fillId="2" borderId="1" xfId="0" applyNumberFormat="1" applyFont="1" applyFill="1" applyBorder="1">
      <alignment vertical="center"/>
    </xf>
    <xf numFmtId="184" fontId="2" fillId="0" borderId="2" xfId="0" applyNumberFormat="1" applyFont="1" applyBorder="1">
      <alignment vertical="center"/>
    </xf>
    <xf numFmtId="0" fontId="2" fillId="0" borderId="3" xfId="0" applyFont="1" applyBorder="1" applyAlignment="1">
      <alignment horizontal="left" vertical="center"/>
    </xf>
    <xf numFmtId="180" fontId="2" fillId="0" borderId="3" xfId="0" applyNumberFormat="1" applyFont="1" applyBorder="1" applyAlignment="1">
      <alignment horizontal="right" vertical="center"/>
    </xf>
    <xf numFmtId="184" fontId="2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180" fontId="2" fillId="0" borderId="0" xfId="0" applyNumberFormat="1" applyFont="1" applyAlignment="1">
      <alignment horizontal="right" vertical="center"/>
    </xf>
    <xf numFmtId="184" fontId="2" fillId="0" borderId="0" xfId="0" applyNumberFormat="1" applyFont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10" fontId="2" fillId="3" borderId="1" xfId="8" applyNumberFormat="1" applyFont="1" applyFill="1" applyBorder="1" applyAlignment="1"/>
    <xf numFmtId="0" fontId="2" fillId="3" borderId="1" xfId="0" applyFont="1" applyFill="1" applyBorder="1">
      <alignment vertical="center"/>
    </xf>
    <xf numFmtId="180" fontId="2" fillId="3" borderId="1" xfId="0" applyNumberFormat="1" applyFont="1" applyFill="1" applyBorder="1">
      <alignment vertical="center"/>
    </xf>
    <xf numFmtId="10" fontId="2" fillId="3" borderId="2" xfId="8" applyNumberFormat="1" applyFont="1" applyFill="1" applyBorder="1" applyAlignment="1"/>
    <xf numFmtId="10" fontId="2" fillId="3" borderId="4" xfId="8" applyNumberFormat="1" applyFont="1" applyFill="1" applyBorder="1" applyAlignment="1">
      <alignment horizontal="right" vertical="center"/>
    </xf>
    <xf numFmtId="10" fontId="2" fillId="3" borderId="0" xfId="8" applyNumberFormat="1" applyFont="1" applyFill="1" applyAlignment="1">
      <alignment horizontal="right" vertical="center"/>
    </xf>
    <xf numFmtId="180" fontId="2" fillId="0" borderId="0" xfId="0" applyNumberFormat="1" applyFont="1">
      <alignment vertical="center"/>
    </xf>
    <xf numFmtId="9" fontId="2" fillId="0" borderId="0" xfId="8" applyFont="1" applyFill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2" fillId="8" borderId="10" xfId="0" applyFont="1" applyFill="1" applyBorder="1" applyAlignment="1">
      <alignment horizontal="center" vertical="center" wrapText="1"/>
    </xf>
    <xf numFmtId="0" fontId="2" fillId="8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9" borderId="13" xfId="0" applyFont="1" applyFill="1" applyBorder="1" applyAlignment="1">
      <alignment horizontal="center" vertical="center" wrapText="1"/>
    </xf>
    <xf numFmtId="0" fontId="2" fillId="10" borderId="14" xfId="0" applyFont="1" applyFill="1" applyBorder="1" applyAlignment="1">
      <alignment horizontal="center" vertical="center" wrapText="1"/>
    </xf>
    <xf numFmtId="180" fontId="4" fillId="11" borderId="15" xfId="0" applyNumberFormat="1" applyFont="1" applyFill="1" applyBorder="1" applyAlignment="1">
      <alignment horizontal="center" vertical="center" wrapText="1"/>
    </xf>
    <xf numFmtId="49" fontId="4" fillId="11" borderId="15" xfId="0" applyNumberFormat="1" applyFont="1" applyFill="1" applyBorder="1" applyAlignment="1">
      <alignment horizontal="center" vertical="center" wrapText="1"/>
    </xf>
    <xf numFmtId="180" fontId="4" fillId="11" borderId="14" xfId="0" applyNumberFormat="1" applyFont="1" applyFill="1" applyBorder="1" applyAlignment="1">
      <alignment horizontal="center" vertical="center" wrapText="1"/>
    </xf>
    <xf numFmtId="184" fontId="4" fillId="11" borderId="15" xfId="0" applyNumberFormat="1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180" fontId="2" fillId="12" borderId="9" xfId="4" applyNumberFormat="1" applyFont="1" applyFill="1" applyBorder="1" applyAlignment="1">
      <alignment horizontal="center" vertical="center" wrapText="1"/>
    </xf>
    <xf numFmtId="184" fontId="2" fillId="12" borderId="16" xfId="4" applyNumberFormat="1" applyFont="1" applyFill="1" applyBorder="1" applyAlignment="1">
      <alignment horizontal="center" vertical="center" wrapText="1"/>
    </xf>
    <xf numFmtId="183" fontId="2" fillId="12" borderId="12" xfId="4" applyNumberFormat="1" applyFont="1" applyFill="1" applyBorder="1" applyAlignment="1">
      <alignment horizontal="center" vertical="center" wrapText="1"/>
    </xf>
    <xf numFmtId="0" fontId="2" fillId="12" borderId="17" xfId="4" applyNumberFormat="1" applyFont="1" applyFill="1" applyBorder="1" applyAlignment="1">
      <alignment horizontal="center" vertical="center" wrapText="1"/>
    </xf>
    <xf numFmtId="180" fontId="2" fillId="12" borderId="9" xfId="58" applyNumberFormat="1" applyFont="1" applyFill="1" applyBorder="1" applyAlignment="1">
      <alignment horizontal="center" vertical="center" wrapText="1"/>
    </xf>
    <xf numFmtId="184" fontId="2" fillId="12" borderId="9" xfId="58" applyNumberFormat="1" applyFont="1" applyFill="1" applyBorder="1" applyAlignment="1">
      <alignment horizontal="center" vertical="center" wrapText="1"/>
    </xf>
    <xf numFmtId="184" fontId="5" fillId="12" borderId="16" xfId="0" applyNumberFormat="1" applyFont="1" applyFill="1" applyBorder="1" applyAlignment="1">
      <alignment horizontal="center" vertical="center" wrapText="1"/>
    </xf>
    <xf numFmtId="184" fontId="6" fillId="12" borderId="16" xfId="0" applyNumberFormat="1" applyFont="1" applyFill="1" applyBorder="1" applyAlignment="1">
      <alignment horizontal="center" vertical="center" wrapText="1"/>
    </xf>
    <xf numFmtId="184" fontId="2" fillId="12" borderId="9" xfId="4" applyNumberFormat="1" applyFont="1" applyFill="1" applyBorder="1" applyAlignment="1">
      <alignment horizontal="center" vertical="center" wrapText="1"/>
    </xf>
    <xf numFmtId="184" fontId="2" fillId="12" borderId="4" xfId="4" applyNumberFormat="1" applyFont="1" applyFill="1" applyBorder="1" applyAlignment="1">
      <alignment horizontal="center" vertical="center" wrapText="1"/>
    </xf>
    <xf numFmtId="0" fontId="2" fillId="10" borderId="12" xfId="0" applyFont="1" applyFill="1" applyBorder="1" applyAlignment="1">
      <alignment horizontal="center" vertical="center" wrapText="1"/>
    </xf>
    <xf numFmtId="184" fontId="2" fillId="12" borderId="12" xfId="4" applyNumberFormat="1" applyFont="1" applyFill="1" applyBorder="1" applyAlignment="1">
      <alignment horizontal="center" vertical="center" wrapText="1"/>
    </xf>
    <xf numFmtId="184" fontId="2" fillId="12" borderId="17" xfId="4" applyNumberFormat="1" applyFont="1" applyFill="1" applyBorder="1" applyAlignment="1">
      <alignment horizontal="center" vertical="center" wrapText="1"/>
    </xf>
    <xf numFmtId="180" fontId="2" fillId="0" borderId="0" xfId="0" applyNumberFormat="1" applyFont="1" applyAlignment="1">
      <alignment horizontal="center" vertical="center" wrapText="1"/>
    </xf>
    <xf numFmtId="184" fontId="2" fillId="0" borderId="0" xfId="0" applyNumberFormat="1" applyFont="1" applyAlignment="1">
      <alignment horizontal="center" vertical="center" wrapText="1"/>
    </xf>
    <xf numFmtId="0" fontId="2" fillId="13" borderId="10" xfId="0" applyFont="1" applyFill="1" applyBorder="1" applyAlignment="1">
      <alignment horizontal="center" vertical="center" wrapText="1"/>
    </xf>
    <xf numFmtId="0" fontId="2" fillId="13" borderId="11" xfId="0" applyFont="1" applyFill="1" applyBorder="1" applyAlignment="1">
      <alignment horizontal="center" vertical="center" wrapText="1"/>
    </xf>
    <xf numFmtId="180" fontId="2" fillId="14" borderId="5" xfId="0" applyNumberFormat="1" applyFont="1" applyFill="1" applyBorder="1" applyAlignment="1">
      <alignment horizontal="center" vertical="center" wrapText="1"/>
    </xf>
    <xf numFmtId="184" fontId="2" fillId="14" borderId="5" xfId="0" applyNumberFormat="1" applyFont="1" applyFill="1" applyBorder="1" applyAlignment="1">
      <alignment horizontal="center" vertical="center" wrapText="1"/>
    </xf>
    <xf numFmtId="180" fontId="2" fillId="12" borderId="5" xfId="0" applyNumberFormat="1" applyFont="1" applyFill="1" applyBorder="1" applyAlignment="1">
      <alignment horizontal="center" vertical="center" wrapText="1"/>
    </xf>
    <xf numFmtId="184" fontId="2" fillId="12" borderId="18" xfId="0" applyNumberFormat="1" applyFont="1" applyFill="1" applyBorder="1" applyAlignment="1">
      <alignment horizontal="center" vertical="center" wrapText="1"/>
    </xf>
    <xf numFmtId="180" fontId="2" fillId="12" borderId="19" xfId="0" applyNumberFormat="1" applyFont="1" applyFill="1" applyBorder="1" applyAlignment="1">
      <alignment horizontal="center" vertical="center" wrapText="1"/>
    </xf>
    <xf numFmtId="184" fontId="2" fillId="12" borderId="19" xfId="0" applyNumberFormat="1" applyFont="1" applyFill="1" applyBorder="1" applyAlignment="1">
      <alignment horizontal="center" vertical="center" wrapText="1"/>
    </xf>
    <xf numFmtId="180" fontId="2" fillId="14" borderId="9" xfId="21" applyNumberFormat="1" applyFont="1" applyFill="1" applyBorder="1" applyAlignment="1">
      <alignment horizontal="center" vertical="center" wrapText="1"/>
    </xf>
    <xf numFmtId="184" fontId="2" fillId="14" borderId="9" xfId="21" applyNumberFormat="1" applyFont="1" applyFill="1" applyBorder="1" applyAlignment="1">
      <alignment horizontal="center" vertical="center" wrapText="1"/>
    </xf>
    <xf numFmtId="180" fontId="2" fillId="12" borderId="14" xfId="21" applyNumberFormat="1" applyFont="1" applyFill="1" applyBorder="1" applyAlignment="1">
      <alignment horizontal="center" vertical="center" wrapText="1"/>
    </xf>
    <xf numFmtId="184" fontId="2" fillId="12" borderId="15" xfId="21" applyNumberFormat="1" applyFont="1" applyFill="1" applyBorder="1" applyAlignment="1">
      <alignment horizontal="center" vertical="center" wrapText="1"/>
    </xf>
    <xf numFmtId="180" fontId="2" fillId="12" borderId="9" xfId="0" applyNumberFormat="1" applyFont="1" applyFill="1" applyBorder="1" applyAlignment="1">
      <alignment horizontal="center" vertical="center" wrapText="1"/>
    </xf>
    <xf numFmtId="184" fontId="2" fillId="12" borderId="9" xfId="0" applyNumberFormat="1" applyFont="1" applyFill="1" applyBorder="1" applyAlignment="1">
      <alignment horizontal="center" vertical="center" wrapText="1"/>
    </xf>
    <xf numFmtId="180" fontId="2" fillId="14" borderId="9" xfId="58" applyNumberFormat="1" applyFont="1" applyFill="1" applyBorder="1" applyAlignment="1">
      <alignment horizontal="center" vertical="center" wrapText="1"/>
    </xf>
    <xf numFmtId="184" fontId="2" fillId="14" borderId="9" xfId="58" applyNumberFormat="1" applyFont="1" applyFill="1" applyBorder="1" applyAlignment="1">
      <alignment horizontal="center" vertical="center" wrapText="1"/>
    </xf>
    <xf numFmtId="184" fontId="2" fillId="12" borderId="16" xfId="58" applyNumberFormat="1" applyFont="1" applyFill="1" applyBorder="1" applyAlignment="1">
      <alignment horizontal="center" vertical="center" wrapText="1"/>
    </xf>
    <xf numFmtId="180" fontId="2" fillId="14" borderId="9" xfId="4" applyNumberFormat="1" applyFont="1" applyFill="1" applyBorder="1" applyAlignment="1">
      <alignment horizontal="center" vertical="center" wrapText="1"/>
    </xf>
    <xf numFmtId="184" fontId="2" fillId="14" borderId="9" xfId="4" applyNumberFormat="1" applyFont="1" applyFill="1" applyBorder="1" applyAlignment="1">
      <alignment horizontal="center" vertical="center" wrapText="1"/>
    </xf>
    <xf numFmtId="183" fontId="2" fillId="12" borderId="9" xfId="0" applyNumberFormat="1" applyFont="1" applyFill="1" applyBorder="1" applyAlignment="1">
      <alignment horizontal="center" vertical="center" wrapText="1"/>
    </xf>
    <xf numFmtId="183" fontId="2" fillId="14" borderId="12" xfId="4" applyNumberFormat="1" applyFont="1" applyFill="1" applyBorder="1" applyAlignment="1">
      <alignment horizontal="center" vertical="center" wrapText="1"/>
    </xf>
    <xf numFmtId="184" fontId="2" fillId="14" borderId="12" xfId="58" applyNumberFormat="1" applyFont="1" applyFill="1" applyBorder="1" applyAlignment="1">
      <alignment horizontal="center" vertical="center" wrapText="1"/>
    </xf>
    <xf numFmtId="184" fontId="2" fillId="12" borderId="12" xfId="58" applyNumberFormat="1" applyFont="1" applyFill="1" applyBorder="1" applyAlignment="1">
      <alignment horizontal="center" vertical="center" wrapText="1"/>
    </xf>
    <xf numFmtId="183" fontId="2" fillId="12" borderId="20" xfId="0" applyNumberFormat="1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21" xfId="0" applyNumberFormat="1" applyFont="1" applyFill="1" applyBorder="1" applyAlignment="1">
      <alignment horizontal="center" vertical="center" wrapText="1"/>
    </xf>
    <xf numFmtId="0" fontId="2" fillId="8" borderId="7" xfId="0" applyNumberFormat="1" applyFont="1" applyFill="1" applyBorder="1" applyAlignment="1">
      <alignment horizontal="center" vertical="center" wrapText="1"/>
    </xf>
    <xf numFmtId="0" fontId="2" fillId="8" borderId="22" xfId="0" applyNumberFormat="1" applyFont="1" applyFill="1" applyBorder="1" applyAlignment="1">
      <alignment horizontal="center" vertical="center" wrapText="1"/>
    </xf>
    <xf numFmtId="0" fontId="2" fillId="13" borderId="7" xfId="0" applyNumberFormat="1" applyFont="1" applyFill="1" applyBorder="1" applyAlignment="1">
      <alignment horizontal="center" vertical="center" wrapText="1"/>
    </xf>
    <xf numFmtId="0" fontId="2" fillId="13" borderId="22" xfId="0" applyNumberFormat="1" applyFont="1" applyFill="1" applyBorder="1" applyAlignment="1">
      <alignment horizontal="center" vertical="center" wrapText="1"/>
    </xf>
    <xf numFmtId="0" fontId="2" fillId="9" borderId="19" xfId="0" applyNumberFormat="1" applyFont="1" applyFill="1" applyBorder="1" applyAlignment="1">
      <alignment horizontal="center" vertical="center" wrapText="1"/>
    </xf>
    <xf numFmtId="0" fontId="2" fillId="9" borderId="23" xfId="0" applyNumberFormat="1" applyFont="1" applyFill="1" applyBorder="1" applyAlignment="1">
      <alignment horizontal="center" vertical="center" wrapText="1"/>
    </xf>
    <xf numFmtId="0" fontId="2" fillId="10" borderId="24" xfId="0" applyFont="1" applyFill="1" applyBorder="1" applyAlignment="1">
      <alignment horizontal="center" vertical="center" wrapText="1"/>
    </xf>
    <xf numFmtId="180" fontId="2" fillId="0" borderId="25" xfId="0" applyNumberFormat="1" applyFont="1" applyBorder="1" applyAlignment="1">
      <alignment horizontal="center" vertical="center" wrapText="1"/>
    </xf>
    <xf numFmtId="1" fontId="2" fillId="0" borderId="26" xfId="0" applyNumberFormat="1" applyFont="1" applyBorder="1" applyAlignment="1">
      <alignment horizontal="center" vertical="center" wrapText="1"/>
    </xf>
    <xf numFmtId="184" fontId="2" fillId="0" borderId="27" xfId="0" applyNumberFormat="1" applyFont="1" applyBorder="1" applyAlignment="1">
      <alignment horizontal="center" vertical="center" wrapText="1"/>
    </xf>
    <xf numFmtId="0" fontId="2" fillId="10" borderId="28" xfId="0" applyFont="1" applyFill="1" applyBorder="1" applyAlignment="1">
      <alignment horizontal="center" vertical="center" wrapText="1"/>
    </xf>
    <xf numFmtId="180" fontId="2" fillId="0" borderId="29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184" fontId="2" fillId="0" borderId="30" xfId="0" applyNumberFormat="1" applyFont="1" applyBorder="1" applyAlignment="1">
      <alignment horizontal="center" vertical="center" wrapText="1"/>
    </xf>
    <xf numFmtId="0" fontId="2" fillId="10" borderId="31" xfId="0" applyFont="1" applyFill="1" applyBorder="1" applyAlignment="1">
      <alignment horizontal="center" vertical="center" wrapText="1"/>
    </xf>
    <xf numFmtId="180" fontId="2" fillId="0" borderId="32" xfId="0" applyNumberFormat="1" applyFont="1" applyBorder="1" applyAlignment="1">
      <alignment horizontal="center" vertical="center" wrapText="1"/>
    </xf>
    <xf numFmtId="1" fontId="2" fillId="0" borderId="33" xfId="0" applyNumberFormat="1" applyFont="1" applyBorder="1" applyAlignment="1">
      <alignment horizontal="center" vertical="center" wrapText="1"/>
    </xf>
    <xf numFmtId="184" fontId="2" fillId="0" borderId="34" xfId="0" applyNumberFormat="1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9" borderId="19" xfId="0" applyFont="1" applyFill="1" applyBorder="1" applyAlignment="1">
      <alignment horizontal="center" vertical="center" wrapText="1"/>
    </xf>
    <xf numFmtId="0" fontId="2" fillId="9" borderId="37" xfId="0" applyFont="1" applyFill="1" applyBorder="1" applyAlignment="1">
      <alignment horizontal="center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184" fontId="2" fillId="0" borderId="18" xfId="0" applyNumberFormat="1" applyFont="1" applyBorder="1" applyAlignment="1">
      <alignment horizontal="center" vertical="center" wrapText="1"/>
    </xf>
    <xf numFmtId="185" fontId="2" fillId="0" borderId="0" xfId="0" applyNumberFormat="1" applyFont="1" applyAlignment="1">
      <alignment horizontal="center" vertical="center" wrapText="1"/>
    </xf>
    <xf numFmtId="0" fontId="2" fillId="15" borderId="10" xfId="0" applyFont="1" applyFill="1" applyBorder="1" applyAlignment="1">
      <alignment horizontal="center" vertical="center" wrapText="1"/>
    </xf>
    <xf numFmtId="0" fontId="2" fillId="15" borderId="11" xfId="0" applyFont="1" applyFill="1" applyBorder="1" applyAlignment="1">
      <alignment horizontal="center" vertical="center" wrapText="1"/>
    </xf>
    <xf numFmtId="180" fontId="2" fillId="16" borderId="5" xfId="0" applyNumberFormat="1" applyFont="1" applyFill="1" applyBorder="1" applyAlignment="1">
      <alignment horizontal="center" vertical="center" wrapText="1"/>
    </xf>
    <xf numFmtId="184" fontId="2" fillId="16" borderId="18" xfId="0" applyNumberFormat="1" applyFont="1" applyFill="1" applyBorder="1" applyAlignment="1">
      <alignment horizontal="center" vertical="center" wrapText="1"/>
    </xf>
    <xf numFmtId="180" fontId="2" fillId="16" borderId="9" xfId="0" applyNumberFormat="1" applyFont="1" applyFill="1" applyBorder="1" applyAlignment="1">
      <alignment horizontal="center" vertical="center" wrapText="1"/>
    </xf>
    <xf numFmtId="184" fontId="2" fillId="16" borderId="16" xfId="0" applyNumberFormat="1" applyFont="1" applyFill="1" applyBorder="1" applyAlignment="1">
      <alignment horizontal="center" vertical="center" wrapText="1"/>
    </xf>
    <xf numFmtId="180" fontId="2" fillId="16" borderId="9" xfId="58" applyNumberFormat="1" applyFont="1" applyFill="1" applyBorder="1" applyAlignment="1">
      <alignment horizontal="center" vertical="center" wrapText="1"/>
    </xf>
    <xf numFmtId="184" fontId="2" fillId="16" borderId="16" xfId="58" applyNumberFormat="1" applyFont="1" applyFill="1" applyBorder="1" applyAlignment="1">
      <alignment horizontal="center" vertical="center" wrapText="1"/>
    </xf>
    <xf numFmtId="183" fontId="2" fillId="16" borderId="9" xfId="0" applyNumberFormat="1" applyFont="1" applyFill="1" applyBorder="1" applyAlignment="1">
      <alignment horizontal="center" vertical="center" wrapText="1"/>
    </xf>
    <xf numFmtId="184" fontId="2" fillId="16" borderId="9" xfId="0" applyNumberFormat="1" applyFont="1" applyFill="1" applyBorder="1" applyAlignment="1">
      <alignment horizontal="center" vertical="center" wrapText="1"/>
    </xf>
    <xf numFmtId="183" fontId="4" fillId="17" borderId="12" xfId="0" applyNumberFormat="1" applyFont="1" applyFill="1" applyBorder="1" applyAlignment="1">
      <alignment horizontal="center" vertical="center" wrapText="1"/>
    </xf>
    <xf numFmtId="184" fontId="2" fillId="16" borderId="17" xfId="58" applyNumberFormat="1" applyFont="1" applyFill="1" applyBorder="1" applyAlignment="1">
      <alignment horizontal="center" vertical="center" wrapText="1"/>
    </xf>
    <xf numFmtId="0" fontId="2" fillId="0" borderId="21" xfId="0" applyNumberFormat="1" applyFont="1" applyBorder="1" applyAlignment="1">
      <alignment horizontal="center" vertical="center" wrapText="1"/>
    </xf>
    <xf numFmtId="0" fontId="2" fillId="15" borderId="23" xfId="0" applyNumberFormat="1" applyFont="1" applyFill="1" applyBorder="1" applyAlignment="1">
      <alignment horizontal="center" vertical="center" wrapText="1"/>
    </xf>
    <xf numFmtId="0" fontId="2" fillId="15" borderId="37" xfId="0" applyNumberFormat="1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2" borderId="37" xfId="0" applyNumberFormat="1" applyFont="1" applyFill="1" applyBorder="1" applyAlignment="1">
      <alignment horizontal="center" vertical="center" wrapText="1"/>
    </xf>
    <xf numFmtId="0" fontId="2" fillId="2" borderId="2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80" fontId="2" fillId="0" borderId="38" xfId="0" applyNumberFormat="1" applyFont="1" applyBorder="1" applyAlignment="1">
      <alignment horizontal="center" vertical="center" wrapText="1"/>
    </xf>
    <xf numFmtId="184" fontId="2" fillId="0" borderId="2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80" fontId="2" fillId="0" borderId="39" xfId="0" applyNumberFormat="1" applyFont="1" applyBorder="1" applyAlignment="1">
      <alignment horizontal="center" vertical="center" wrapText="1"/>
    </xf>
    <xf numFmtId="184" fontId="2" fillId="0" borderId="2" xfId="0" applyNumberFormat="1" applyFont="1" applyBorder="1" applyAlignment="1">
      <alignment horizontal="center" vertical="center" wrapText="1"/>
    </xf>
    <xf numFmtId="180" fontId="2" fillId="0" borderId="40" xfId="0" applyNumberFormat="1" applyFont="1" applyBorder="1" applyAlignment="1">
      <alignment horizontal="center" vertical="center" wrapText="1"/>
    </xf>
    <xf numFmtId="184" fontId="2" fillId="0" borderId="33" xfId="0" applyNumberFormat="1" applyFont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180" fontId="2" fillId="0" borderId="1" xfId="0" applyNumberFormat="1" applyFont="1" applyBorder="1" applyAlignment="1">
      <alignment horizontal="center" vertical="center" wrapText="1"/>
    </xf>
    <xf numFmtId="184" fontId="2" fillId="0" borderId="1" xfId="0" applyNumberFormat="1" applyFont="1" applyBorder="1" applyAlignment="1">
      <alignment horizontal="center" vertical="center" wrapText="1"/>
    </xf>
    <xf numFmtId="180" fontId="2" fillId="2" borderId="1" xfId="0" applyNumberFormat="1" applyFont="1" applyFill="1" applyBorder="1" applyAlignment="1">
      <alignment horizontal="center" vertical="center" wrapText="1"/>
    </xf>
    <xf numFmtId="184" fontId="2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7" fillId="18" borderId="41" xfId="0" applyNumberFormat="1" applyFont="1" applyFill="1" applyBorder="1" applyAlignment="1">
      <alignment horizontal="center" vertical="center"/>
    </xf>
    <xf numFmtId="0" fontId="7" fillId="18" borderId="21" xfId="0" applyNumberFormat="1" applyFont="1" applyFill="1" applyBorder="1" applyAlignment="1">
      <alignment horizontal="center" vertical="center"/>
    </xf>
    <xf numFmtId="0" fontId="7" fillId="18" borderId="42" xfId="0" applyNumberFormat="1" applyFont="1" applyFill="1" applyBorder="1" applyAlignment="1">
      <alignment horizontal="center" vertical="center"/>
    </xf>
    <xf numFmtId="0" fontId="7" fillId="19" borderId="10" xfId="0" applyNumberFormat="1" applyFont="1" applyFill="1" applyBorder="1" applyAlignment="1">
      <alignment horizontal="center" vertical="center"/>
    </xf>
    <xf numFmtId="0" fontId="7" fillId="19" borderId="21" xfId="0" applyNumberFormat="1" applyFont="1" applyFill="1" applyBorder="1" applyAlignment="1">
      <alignment horizontal="center" vertical="center"/>
    </xf>
    <xf numFmtId="0" fontId="7" fillId="19" borderId="11" xfId="0" applyNumberFormat="1" applyFont="1" applyFill="1" applyBorder="1" applyAlignment="1">
      <alignment horizontal="center" vertical="center"/>
    </xf>
    <xf numFmtId="0" fontId="7" fillId="18" borderId="43" xfId="0" applyNumberFormat="1" applyFont="1" applyFill="1" applyBorder="1" applyAlignment="1">
      <alignment horizontal="center" vertical="center"/>
    </xf>
    <xf numFmtId="0" fontId="7" fillId="18" borderId="44" xfId="0" applyNumberFormat="1" applyFont="1" applyFill="1" applyBorder="1" applyAlignment="1">
      <alignment horizontal="center" vertical="center"/>
    </xf>
    <xf numFmtId="0" fontId="7" fillId="3" borderId="8" xfId="0" applyNumberFormat="1" applyFont="1" applyFill="1" applyBorder="1" applyAlignment="1">
      <alignment horizontal="center" vertical="center"/>
    </xf>
    <xf numFmtId="0" fontId="7" fillId="19" borderId="13" xfId="0" applyNumberFormat="1" applyFont="1" applyFill="1" applyBorder="1" applyAlignment="1">
      <alignment horizontal="center" vertical="center"/>
    </xf>
    <xf numFmtId="9" fontId="7" fillId="3" borderId="8" xfId="0" applyNumberFormat="1" applyFont="1" applyFill="1" applyBorder="1" applyAlignment="1">
      <alignment horizontal="center" vertical="center"/>
    </xf>
    <xf numFmtId="0" fontId="9" fillId="20" borderId="1" xfId="0" applyFont="1" applyFill="1" applyBorder="1" applyAlignment="1">
      <alignment horizontal="center" vertical="center"/>
    </xf>
    <xf numFmtId="0" fontId="9" fillId="20" borderId="4" xfId="0" applyFont="1" applyFill="1" applyBorder="1" applyAlignment="1">
      <alignment horizontal="center" vertical="center"/>
    </xf>
    <xf numFmtId="183" fontId="9" fillId="21" borderId="14" xfId="0" applyNumberFormat="1" applyFont="1" applyFill="1" applyBorder="1" applyAlignment="1">
      <alignment horizontal="center" vertical="center"/>
    </xf>
    <xf numFmtId="183" fontId="9" fillId="21" borderId="15" xfId="0" applyNumberFormat="1" applyFont="1" applyFill="1" applyBorder="1" applyAlignment="1">
      <alignment horizontal="center" vertical="center"/>
    </xf>
    <xf numFmtId="10" fontId="9" fillId="22" borderId="15" xfId="0" applyNumberFormat="1" applyFont="1" applyFill="1" applyBorder="1" applyAlignment="1">
      <alignment horizontal="center" vertical="center"/>
    </xf>
    <xf numFmtId="176" fontId="9" fillId="21" borderId="9" xfId="0" applyNumberFormat="1" applyFont="1" applyFill="1" applyBorder="1" applyAlignment="1">
      <alignment horizontal="center" vertical="center"/>
    </xf>
    <xf numFmtId="180" fontId="9" fillId="21" borderId="16" xfId="0" applyNumberFormat="1" applyFont="1" applyFill="1" applyBorder="1" applyAlignment="1">
      <alignment horizontal="center" vertical="center"/>
    </xf>
    <xf numFmtId="0" fontId="9" fillId="20" borderId="45" xfId="0" applyFont="1" applyFill="1" applyBorder="1" applyAlignment="1">
      <alignment horizontal="center" vertical="center"/>
    </xf>
    <xf numFmtId="0" fontId="9" fillId="20" borderId="46" xfId="0" applyFont="1" applyFill="1" applyBorder="1" applyAlignment="1">
      <alignment horizontal="center" vertical="center"/>
    </xf>
    <xf numFmtId="176" fontId="9" fillId="21" borderId="14" xfId="0" applyNumberFormat="1" applyFont="1" applyFill="1" applyBorder="1" applyAlignment="1">
      <alignment horizontal="center" vertical="center"/>
    </xf>
    <xf numFmtId="183" fontId="7" fillId="23" borderId="9" xfId="0" applyNumberFormat="1" applyFont="1" applyFill="1" applyBorder="1" applyAlignment="1">
      <alignment horizontal="center" vertical="center"/>
    </xf>
    <xf numFmtId="183" fontId="7" fillId="23" borderId="16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7" fillId="10" borderId="2" xfId="0" applyFont="1" applyFill="1" applyBorder="1" applyAlignment="1">
      <alignment horizontal="center" vertical="center"/>
    </xf>
    <xf numFmtId="183" fontId="10" fillId="23" borderId="36" xfId="0" applyNumberFormat="1" applyFont="1" applyFill="1" applyBorder="1" applyAlignment="1">
      <alignment horizontal="center" vertical="center"/>
    </xf>
    <xf numFmtId="183" fontId="7" fillId="23" borderId="9" xfId="8" applyNumberFormat="1" applyFont="1" applyFill="1" applyBorder="1" applyAlignment="1">
      <alignment horizontal="center" vertical="center"/>
    </xf>
    <xf numFmtId="183" fontId="10" fillId="23" borderId="16" xfId="56" applyNumberFormat="1" applyFont="1" applyFill="1" applyBorder="1" applyAlignment="1">
      <alignment horizontal="center" vertical="center"/>
    </xf>
    <xf numFmtId="181" fontId="7" fillId="23" borderId="9" xfId="2" applyNumberFormat="1" applyFont="1" applyFill="1" applyBorder="1" applyAlignment="1">
      <alignment horizontal="center" vertical="center"/>
    </xf>
    <xf numFmtId="181" fontId="7" fillId="23" borderId="9" xfId="57" applyNumberFormat="1" applyFont="1" applyFill="1" applyBorder="1" applyAlignment="1">
      <alignment horizontal="center" vertical="center"/>
    </xf>
    <xf numFmtId="181" fontId="7" fillId="23" borderId="9" xfId="0" applyNumberFormat="1" applyFont="1" applyFill="1" applyBorder="1" applyAlignment="1">
      <alignment horizontal="center" vertical="center"/>
    </xf>
    <xf numFmtId="181" fontId="10" fillId="23" borderId="9" xfId="56" applyNumberFormat="1" applyFont="1" applyFill="1" applyBorder="1" applyAlignment="1">
      <alignment horizontal="center" vertical="center"/>
    </xf>
    <xf numFmtId="0" fontId="7" fillId="10" borderId="47" xfId="0" applyFont="1" applyFill="1" applyBorder="1" applyAlignment="1">
      <alignment horizontal="center" vertical="center"/>
    </xf>
    <xf numFmtId="0" fontId="7" fillId="10" borderId="48" xfId="0" applyFont="1" applyFill="1" applyBorder="1" applyAlignment="1">
      <alignment horizontal="center" vertical="center"/>
    </xf>
    <xf numFmtId="183" fontId="11" fillId="23" borderId="9" xfId="0" applyNumberFormat="1" applyFont="1" applyFill="1" applyBorder="1" applyAlignment="1">
      <alignment horizontal="center" vertical="center"/>
    </xf>
    <xf numFmtId="183" fontId="11" fillId="23" borderId="16" xfId="0" applyNumberFormat="1" applyFont="1" applyFill="1" applyBorder="1" applyAlignment="1">
      <alignment horizontal="center" vertical="center"/>
    </xf>
    <xf numFmtId="183" fontId="11" fillId="23" borderId="12" xfId="0" applyNumberFormat="1" applyFont="1" applyFill="1" applyBorder="1" applyAlignment="1">
      <alignment horizontal="center" vertical="center"/>
    </xf>
    <xf numFmtId="183" fontId="11" fillId="23" borderId="17" xfId="0" applyNumberFormat="1" applyFont="1" applyFill="1" applyBorder="1" applyAlignment="1">
      <alignment horizontal="center" vertical="center"/>
    </xf>
    <xf numFmtId="183" fontId="7" fillId="23" borderId="12" xfId="2" applyNumberFormat="1" applyFont="1" applyFill="1" applyBorder="1" applyAlignment="1">
      <alignment horizontal="center" vertical="center"/>
    </xf>
    <xf numFmtId="176" fontId="7" fillId="23" borderId="12" xfId="57" applyNumberFormat="1" applyFont="1" applyFill="1" applyBorder="1" applyAlignment="1">
      <alignment horizontal="center" vertical="center"/>
    </xf>
    <xf numFmtId="180" fontId="7" fillId="0" borderId="0" xfId="0" applyNumberFormat="1" applyFont="1" applyAlignment="1">
      <alignment horizontal="center" vertical="center"/>
    </xf>
    <xf numFmtId="0" fontId="7" fillId="24" borderId="0" xfId="0" applyFont="1" applyFill="1" applyAlignment="1">
      <alignment horizontal="center" vertical="center"/>
    </xf>
    <xf numFmtId="0" fontId="7" fillId="5" borderId="7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7" borderId="10" xfId="0" applyNumberFormat="1" applyFont="1" applyFill="1" applyBorder="1" applyAlignment="1">
      <alignment horizontal="center" vertical="center"/>
    </xf>
    <xf numFmtId="0" fontId="7" fillId="7" borderId="21" xfId="0" applyNumberFormat="1" applyFont="1" applyFill="1" applyBorder="1" applyAlignment="1">
      <alignment horizontal="center" vertical="center"/>
    </xf>
    <xf numFmtId="0" fontId="7" fillId="7" borderId="11" xfId="0" applyNumberFormat="1" applyFont="1" applyFill="1" applyBorder="1" applyAlignment="1">
      <alignment horizontal="center" vertical="center"/>
    </xf>
    <xf numFmtId="0" fontId="7" fillId="8" borderId="10" xfId="0" applyNumberFormat="1" applyFont="1" applyFill="1" applyBorder="1" applyAlignment="1">
      <alignment horizontal="center" vertical="center"/>
    </xf>
    <xf numFmtId="0" fontId="7" fillId="8" borderId="21" xfId="0" applyNumberFormat="1" applyFont="1" applyFill="1" applyBorder="1" applyAlignment="1">
      <alignment horizontal="center" vertical="center"/>
    </xf>
    <xf numFmtId="0" fontId="7" fillId="8" borderId="11" xfId="0" applyNumberFormat="1" applyFont="1" applyFill="1" applyBorder="1" applyAlignment="1">
      <alignment horizontal="center" vertical="center"/>
    </xf>
    <xf numFmtId="0" fontId="7" fillId="7" borderId="13" xfId="0" applyNumberFormat="1" applyFont="1" applyFill="1" applyBorder="1" applyAlignment="1">
      <alignment horizontal="center" vertical="center"/>
    </xf>
    <xf numFmtId="0" fontId="7" fillId="3" borderId="22" xfId="0" applyNumberFormat="1" applyFont="1" applyFill="1" applyBorder="1" applyAlignment="1">
      <alignment horizontal="center" vertical="center"/>
    </xf>
    <xf numFmtId="0" fontId="7" fillId="8" borderId="43" xfId="0" applyNumberFormat="1" applyFont="1" applyFill="1" applyBorder="1" applyAlignment="1">
      <alignment horizontal="center" vertical="center"/>
    </xf>
    <xf numFmtId="0" fontId="7" fillId="8" borderId="49" xfId="0" applyNumberFormat="1" applyFont="1" applyFill="1" applyBorder="1" applyAlignment="1">
      <alignment horizontal="center" vertical="center"/>
    </xf>
    <xf numFmtId="0" fontId="7" fillId="3" borderId="44" xfId="0" applyNumberFormat="1" applyFont="1" applyFill="1" applyBorder="1" applyAlignment="1">
      <alignment horizontal="center" vertical="center"/>
    </xf>
    <xf numFmtId="176" fontId="7" fillId="23" borderId="14" xfId="0" applyNumberFormat="1" applyFont="1" applyFill="1" applyBorder="1" applyAlignment="1">
      <alignment horizontal="center" vertical="center"/>
    </xf>
    <xf numFmtId="10" fontId="7" fillId="3" borderId="50" xfId="8" applyNumberFormat="1" applyFont="1" applyFill="1" applyBorder="1" applyAlignment="1">
      <alignment horizontal="center" vertical="center"/>
    </xf>
    <xf numFmtId="180" fontId="7" fillId="23" borderId="14" xfId="0" applyNumberFormat="1" applyFont="1" applyFill="1" applyBorder="1" applyAlignment="1">
      <alignment horizontal="center" vertical="center"/>
    </xf>
    <xf numFmtId="176" fontId="7" fillId="23" borderId="9" xfId="21" applyNumberFormat="1" applyFont="1" applyFill="1" applyBorder="1" applyAlignment="1">
      <alignment horizontal="center" vertical="center"/>
    </xf>
    <xf numFmtId="10" fontId="7" fillId="3" borderId="30" xfId="8" applyNumberFormat="1" applyFont="1" applyFill="1" applyBorder="1" applyAlignment="1">
      <alignment horizontal="center" vertical="center"/>
    </xf>
    <xf numFmtId="180" fontId="7" fillId="23" borderId="9" xfId="21" applyNumberFormat="1" applyFont="1" applyFill="1" applyBorder="1" applyAlignment="1">
      <alignment horizontal="center" vertical="center"/>
    </xf>
    <xf numFmtId="176" fontId="7" fillId="23" borderId="9" xfId="24" applyNumberFormat="1" applyFont="1" applyFill="1" applyBorder="1" applyAlignment="1">
      <alignment horizontal="center" vertical="center"/>
    </xf>
    <xf numFmtId="180" fontId="7" fillId="23" borderId="9" xfId="24" applyNumberFormat="1" applyFont="1" applyFill="1" applyBorder="1" applyAlignment="1">
      <alignment horizontal="center" vertical="center"/>
    </xf>
    <xf numFmtId="176" fontId="7" fillId="23" borderId="9" xfId="57" applyNumberFormat="1" applyFont="1" applyFill="1" applyBorder="1" applyAlignment="1">
      <alignment horizontal="center" vertical="center"/>
    </xf>
    <xf numFmtId="183" fontId="7" fillId="23" borderId="9" xfId="57" applyNumberFormat="1" applyFont="1" applyFill="1" applyBorder="1" applyAlignment="1">
      <alignment horizontal="center" vertical="center"/>
    </xf>
    <xf numFmtId="180" fontId="7" fillId="23" borderId="4" xfId="0" applyNumberFormat="1" applyFont="1" applyFill="1" applyBorder="1" applyAlignment="1">
      <alignment horizontal="center" vertical="center"/>
    </xf>
    <xf numFmtId="10" fontId="7" fillId="3" borderId="0" xfId="8" applyNumberFormat="1" applyFont="1" applyFill="1" applyAlignment="1">
      <alignment horizontal="center" vertical="center"/>
    </xf>
    <xf numFmtId="0" fontId="7" fillId="25" borderId="51" xfId="0" applyNumberFormat="1" applyFont="1" applyFill="1" applyBorder="1" applyAlignment="1">
      <alignment horizontal="center" vertical="center"/>
    </xf>
    <xf numFmtId="0" fontId="7" fillId="25" borderId="46" xfId="0" applyNumberFormat="1" applyFont="1" applyFill="1" applyBorder="1" applyAlignment="1">
      <alignment horizontal="center" vertical="center"/>
    </xf>
    <xf numFmtId="0" fontId="7" fillId="25" borderId="52" xfId="0" applyNumberFormat="1" applyFont="1" applyFill="1" applyBorder="1" applyAlignment="1">
      <alignment horizontal="center" vertical="center"/>
    </xf>
    <xf numFmtId="0" fontId="7" fillId="4" borderId="51" xfId="0" applyNumberFormat="1" applyFont="1" applyFill="1" applyBorder="1" applyAlignment="1">
      <alignment horizontal="center" vertical="center"/>
    </xf>
    <xf numFmtId="0" fontId="7" fillId="4" borderId="46" xfId="0" applyNumberFormat="1" applyFont="1" applyFill="1" applyBorder="1" applyAlignment="1">
      <alignment horizontal="center" vertical="center"/>
    </xf>
    <xf numFmtId="0" fontId="7" fillId="4" borderId="52" xfId="0" applyNumberFormat="1" applyFont="1" applyFill="1" applyBorder="1" applyAlignment="1">
      <alignment horizontal="center" vertical="center"/>
    </xf>
    <xf numFmtId="0" fontId="7" fillId="25" borderId="1" xfId="0" applyNumberFormat="1" applyFont="1" applyFill="1" applyBorder="1" applyAlignment="1">
      <alignment horizontal="center" vertical="center"/>
    </xf>
    <xf numFmtId="0" fontId="7" fillId="26" borderId="1" xfId="0" applyNumberFormat="1" applyFont="1" applyFill="1" applyBorder="1" applyAlignment="1">
      <alignment horizontal="center" vertical="center"/>
    </xf>
    <xf numFmtId="0" fontId="7" fillId="4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180" fontId="7" fillId="0" borderId="1" xfId="0" applyNumberFormat="1" applyFont="1" applyBorder="1" applyAlignment="1">
      <alignment horizontal="center" vertical="center"/>
    </xf>
    <xf numFmtId="10" fontId="7" fillId="26" borderId="1" xfId="8" applyNumberFormat="1" applyFont="1" applyFill="1" applyBorder="1" applyAlignment="1">
      <alignment horizontal="center" vertical="center"/>
    </xf>
    <xf numFmtId="10" fontId="7" fillId="3" borderId="1" xfId="8" applyNumberFormat="1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7" fillId="3" borderId="42" xfId="0" applyFont="1" applyFill="1" applyBorder="1" applyAlignment="1">
      <alignment horizontal="center" vertical="center"/>
    </xf>
    <xf numFmtId="0" fontId="7" fillId="3" borderId="53" xfId="0" applyFont="1" applyFill="1" applyBorder="1" applyAlignment="1">
      <alignment horizontal="center" vertical="center"/>
    </xf>
    <xf numFmtId="0" fontId="7" fillId="3" borderId="54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180" fontId="9" fillId="21" borderId="15" xfId="0" applyNumberFormat="1" applyFont="1" applyFill="1" applyBorder="1" applyAlignment="1">
      <alignment horizontal="center" vertical="center"/>
    </xf>
    <xf numFmtId="9" fontId="9" fillId="22" borderId="15" xfId="0" applyNumberFormat="1" applyFont="1" applyFill="1" applyBorder="1" applyAlignment="1">
      <alignment horizontal="center" vertical="center"/>
    </xf>
    <xf numFmtId="180" fontId="9" fillId="22" borderId="15" xfId="0" applyNumberFormat="1" applyFont="1" applyFill="1" applyBorder="1" applyAlignment="1">
      <alignment horizontal="center" vertical="center"/>
    </xf>
    <xf numFmtId="9" fontId="7" fillId="3" borderId="15" xfId="8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76" fontId="9" fillId="21" borderId="15" xfId="0" applyNumberFormat="1" applyFont="1" applyFill="1" applyBorder="1" applyAlignment="1">
      <alignment horizontal="center" vertical="center"/>
    </xf>
    <xf numFmtId="176" fontId="7" fillId="23" borderId="9" xfId="0" applyNumberFormat="1" applyFont="1" applyFill="1" applyBorder="1" applyAlignment="1">
      <alignment horizontal="center" vertical="center"/>
    </xf>
    <xf numFmtId="183" fontId="7" fillId="23" borderId="12" xfId="0" applyNumberFormat="1" applyFont="1" applyFill="1" applyBorder="1" applyAlignment="1">
      <alignment horizontal="center" vertical="center"/>
    </xf>
    <xf numFmtId="176" fontId="7" fillId="23" borderId="12" xfId="0" applyNumberFormat="1" applyFont="1" applyFill="1" applyBorder="1" applyAlignment="1">
      <alignment horizontal="center" vertical="center"/>
    </xf>
    <xf numFmtId="9" fontId="7" fillId="24" borderId="0" xfId="8" applyFont="1" applyFill="1" applyBorder="1" applyAlignment="1">
      <alignment horizontal="center" vertical="center"/>
    </xf>
    <xf numFmtId="0" fontId="7" fillId="15" borderId="10" xfId="0" applyNumberFormat="1" applyFont="1" applyFill="1" applyBorder="1" applyAlignment="1">
      <alignment horizontal="center" vertical="center"/>
    </xf>
    <xf numFmtId="0" fontId="7" fillId="15" borderId="21" xfId="0" applyNumberFormat="1" applyFont="1" applyFill="1" applyBorder="1" applyAlignment="1">
      <alignment horizontal="center" vertical="center"/>
    </xf>
    <xf numFmtId="0" fontId="7" fillId="15" borderId="11" xfId="0" applyNumberFormat="1" applyFont="1" applyFill="1" applyBorder="1" applyAlignment="1">
      <alignment horizontal="center" vertical="center"/>
    </xf>
    <xf numFmtId="0" fontId="7" fillId="3" borderId="55" xfId="0" applyFont="1" applyFill="1" applyBorder="1" applyAlignment="1">
      <alignment horizontal="center" vertical="center"/>
    </xf>
    <xf numFmtId="0" fontId="7" fillId="19" borderId="43" xfId="0" applyNumberFormat="1" applyFont="1" applyFill="1" applyBorder="1" applyAlignment="1">
      <alignment horizontal="center" vertical="center"/>
    </xf>
    <xf numFmtId="0" fontId="7" fillId="19" borderId="49" xfId="0" applyNumberFormat="1" applyFont="1" applyFill="1" applyBorder="1" applyAlignment="1">
      <alignment horizontal="center" vertical="center"/>
    </xf>
    <xf numFmtId="0" fontId="7" fillId="15" borderId="43" xfId="0" applyNumberFormat="1" applyFont="1" applyFill="1" applyBorder="1" applyAlignment="1">
      <alignment horizontal="center" vertical="center"/>
    </xf>
    <xf numFmtId="0" fontId="7" fillId="15" borderId="49" xfId="0" applyNumberFormat="1" applyFont="1" applyFill="1" applyBorder="1" applyAlignment="1">
      <alignment horizontal="center" vertical="center"/>
    </xf>
    <xf numFmtId="0" fontId="7" fillId="3" borderId="43" xfId="0" applyFont="1" applyFill="1" applyBorder="1" applyAlignment="1">
      <alignment horizontal="center" vertical="center"/>
    </xf>
    <xf numFmtId="0" fontId="7" fillId="3" borderId="49" xfId="0" applyFont="1" applyFill="1" applyBorder="1" applyAlignment="1">
      <alignment horizontal="center" vertical="center"/>
    </xf>
    <xf numFmtId="180" fontId="7" fillId="3" borderId="56" xfId="0" applyNumberFormat="1" applyFont="1" applyFill="1" applyBorder="1" applyAlignment="1">
      <alignment horizontal="center" vertical="center"/>
    </xf>
    <xf numFmtId="180" fontId="7" fillId="3" borderId="45" xfId="0" applyNumberFormat="1" applyFont="1" applyFill="1" applyBorder="1" applyAlignment="1">
      <alignment horizontal="center" vertical="center"/>
    </xf>
    <xf numFmtId="180" fontId="7" fillId="23" borderId="16" xfId="0" applyNumberFormat="1" applyFont="1" applyFill="1" applyBorder="1" applyAlignment="1">
      <alignment horizontal="center" vertical="center"/>
    </xf>
    <xf numFmtId="181" fontId="7" fillId="23" borderId="16" xfId="0" applyNumberFormat="1" applyFont="1" applyFill="1" applyBorder="1" applyAlignment="1">
      <alignment horizontal="center" vertical="center"/>
    </xf>
    <xf numFmtId="181" fontId="7" fillId="23" borderId="5" xfId="0" applyNumberFormat="1" applyFont="1" applyFill="1" applyBorder="1" applyAlignment="1">
      <alignment horizontal="center" vertical="center"/>
    </xf>
    <xf numFmtId="181" fontId="10" fillId="23" borderId="16" xfId="56" applyNumberFormat="1" applyFont="1" applyFill="1" applyBorder="1" applyAlignment="1">
      <alignment horizontal="center" vertical="center"/>
    </xf>
    <xf numFmtId="0" fontId="7" fillId="27" borderId="51" xfId="0" applyNumberFormat="1" applyFont="1" applyFill="1" applyBorder="1" applyAlignment="1">
      <alignment horizontal="center" vertical="center"/>
    </xf>
    <xf numFmtId="0" fontId="7" fillId="27" borderId="46" xfId="0" applyNumberFormat="1" applyFont="1" applyFill="1" applyBorder="1" applyAlignment="1">
      <alignment horizontal="center" vertical="center"/>
    </xf>
    <xf numFmtId="0" fontId="7" fillId="27" borderId="52" xfId="0" applyNumberFormat="1" applyFont="1" applyFill="1" applyBorder="1" applyAlignment="1">
      <alignment horizontal="center" vertical="center"/>
    </xf>
    <xf numFmtId="0" fontId="7" fillId="28" borderId="51" xfId="0" applyNumberFormat="1" applyFont="1" applyFill="1" applyBorder="1" applyAlignment="1">
      <alignment horizontal="center" vertical="center"/>
    </xf>
    <xf numFmtId="0" fontId="7" fillId="28" borderId="46" xfId="0" applyNumberFormat="1" applyFont="1" applyFill="1" applyBorder="1" applyAlignment="1">
      <alignment horizontal="center" vertical="center"/>
    </xf>
    <xf numFmtId="0" fontId="7" fillId="28" borderId="52" xfId="0" applyNumberFormat="1" applyFont="1" applyFill="1" applyBorder="1" applyAlignment="1">
      <alignment horizontal="center" vertical="center"/>
    </xf>
    <xf numFmtId="0" fontId="7" fillId="29" borderId="51" xfId="0" applyNumberFormat="1" applyFont="1" applyFill="1" applyBorder="1" applyAlignment="1">
      <alignment horizontal="center" vertical="center"/>
    </xf>
    <xf numFmtId="0" fontId="7" fillId="29" borderId="46" xfId="0" applyNumberFormat="1" applyFont="1" applyFill="1" applyBorder="1" applyAlignment="1">
      <alignment horizontal="center" vertical="center"/>
    </xf>
    <xf numFmtId="0" fontId="7" fillId="27" borderId="1" xfId="0" applyNumberFormat="1" applyFont="1" applyFill="1" applyBorder="1" applyAlignment="1">
      <alignment horizontal="center" vertical="center"/>
    </xf>
    <xf numFmtId="0" fontId="7" fillId="28" borderId="1" xfId="0" applyNumberFormat="1" applyFont="1" applyFill="1" applyBorder="1" applyAlignment="1">
      <alignment horizontal="center" vertical="center"/>
    </xf>
    <xf numFmtId="0" fontId="7" fillId="29" borderId="1" xfId="0" applyNumberFormat="1" applyFont="1" applyFill="1" applyBorder="1" applyAlignment="1">
      <alignment horizontal="center" vertical="center"/>
    </xf>
    <xf numFmtId="185" fontId="7" fillId="0" borderId="0" xfId="0" applyNumberFormat="1" applyFont="1" applyAlignment="1">
      <alignment horizontal="center" vertical="center"/>
    </xf>
    <xf numFmtId="185" fontId="9" fillId="0" borderId="0" xfId="0" applyNumberFormat="1" applyFont="1" applyAlignment="1">
      <alignment horizontal="center" vertical="center"/>
    </xf>
    <xf numFmtId="0" fontId="7" fillId="5" borderId="2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3" borderId="44" xfId="0" applyFont="1" applyFill="1" applyBorder="1" applyAlignment="1">
      <alignment horizontal="center" vertical="center"/>
    </xf>
    <xf numFmtId="9" fontId="7" fillId="3" borderId="50" xfId="8" applyFont="1" applyFill="1" applyBorder="1" applyAlignment="1">
      <alignment horizontal="center" vertical="center"/>
    </xf>
    <xf numFmtId="0" fontId="7" fillId="29" borderId="52" xfId="0" applyNumberFormat="1" applyFont="1" applyFill="1" applyBorder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6" fontId="9" fillId="0" borderId="0" xfId="0" applyNumberFormat="1" applyFont="1" applyAlignment="1">
      <alignment horizontal="center" vertical="center"/>
    </xf>
  </cellXfs>
  <cellStyles count="59">
    <cellStyle name="Normal" xfId="0" builtinId="0"/>
    <cellStyle name="40% - Accent1" xfId="1" builtinId="31"/>
    <cellStyle name="Comma" xfId="2" builtinId="3"/>
    <cellStyle name="Comma [0]" xfId="3" builtinId="6"/>
    <cellStyle name="Normal 2 2 2 2 2 2 2 2 2 2 2 2 2" xfId="4"/>
    <cellStyle name="Currency [0]" xfId="5" builtinId="7"/>
    <cellStyle name="Currency" xfId="6" builtinId="4"/>
    <cellStyle name="Normal 2 2 2 2 2 2 2 2 2 2" xfId="7"/>
    <cellStyle name="Percent" xfId="8" builtinId="5"/>
    <cellStyle name="Hyperlink" xfId="9" builtinId="8"/>
    <cellStyle name="60% - Accent4" xfId="10" builtinId="44"/>
    <cellStyle name="Followed Hyperlink" xfId="11" builtinId="9"/>
    <cellStyle name="Check Cell" xfId="12" builtinId="23"/>
    <cellStyle name="Heading 2" xfId="13" builtinId="17"/>
    <cellStyle name="Note" xfId="14" builtinId="10"/>
    <cellStyle name="40% - Accent3" xfId="15" builtinId="39"/>
    <cellStyle name="Warning Text" xfId="16" builtinId="11"/>
    <cellStyle name="40% - Accent2" xfId="17" builtinId="35"/>
    <cellStyle name="Title" xfId="18" builtinId="15"/>
    <cellStyle name="CExplanatory Text" xfId="19" builtinId="53"/>
    <cellStyle name="Normal 8" xfId="20"/>
    <cellStyle name="Normal 2 2 2 2 2 2 2 2" xfId="21"/>
    <cellStyle name="Heading 1" xfId="22" builtinId="16"/>
    <cellStyle name="Heading 3" xfId="23" builtinId="18"/>
    <cellStyle name="Normal 2 10" xfId="24"/>
    <cellStyle name="Heading 4" xfId="25" builtinId="19"/>
    <cellStyle name="Input" xfId="26" builtinId="20"/>
    <cellStyle name="60% - Accent3" xfId="27" builtinId="40"/>
    <cellStyle name="Good" xfId="28" builtinId="26"/>
    <cellStyle name="Output" xfId="29" builtinId="21"/>
    <cellStyle name="20% - Accent1" xfId="30" builtinId="30"/>
    <cellStyle name="Calculation" xfId="31" builtinId="22"/>
    <cellStyle name="Linked Cell" xfId="32" builtinId="24"/>
    <cellStyle name="Total" xfId="33" builtinId="25"/>
    <cellStyle name="Bad" xfId="34" builtinId="27"/>
    <cellStyle name="Neutral" xfId="35" builtinId="28"/>
    <cellStyle name="Accent1" xfId="36" builtinId="29"/>
    <cellStyle name="20% - Accent5" xfId="37" builtinId="46"/>
    <cellStyle name="60% - Accent1" xfId="38" builtinId="32"/>
    <cellStyle name="Comma 12" xfId="39"/>
    <cellStyle name="Accent2" xfId="40" builtinId="33"/>
    <cellStyle name="20% - Accent2" xfId="41" builtinId="34"/>
    <cellStyle name="20% - Accent6" xfId="42" builtinId="50"/>
    <cellStyle name="60% - Accent2" xfId="43" builtinId="36"/>
    <cellStyle name="Accent3" xfId="44" builtinId="37"/>
    <cellStyle name="20% - Accent3" xfId="45" builtinId="38"/>
    <cellStyle name="Accent4" xfId="46" builtinId="41"/>
    <cellStyle name="20% - Accent4" xfId="47" builtinId="42"/>
    <cellStyle name="40% - Accent4" xfId="48" builtinId="43"/>
    <cellStyle name="Normal 2 2 2 2 2 2 2 2 2 2 2" xfId="49"/>
    <cellStyle name="Accent5" xfId="50" builtinId="45"/>
    <cellStyle name="40% - Accent5" xfId="51" builtinId="47"/>
    <cellStyle name="60% - Accent5" xfId="52" builtinId="48"/>
    <cellStyle name="Accent6" xfId="53" builtinId="49"/>
    <cellStyle name="40% - Accent6" xfId="54" builtinId="51"/>
    <cellStyle name="60% - Accent6" xfId="55" builtinId="52"/>
    <cellStyle name="Normal 2 10 2 2 2" xfId="56"/>
    <cellStyle name="Normal 2 2 2 2 2 2 2 2 2" xfId="57"/>
    <cellStyle name="Normal 2 2 2 2 2 2 2 2 2 2 2 2" xfId="58"/>
  </cellStyles>
  <tableStyles count="0" defaultTableStyle="TableStyleMedium2" defaultPivotStyle="PivotStyleLight16"/>
  <colors>
    <mruColors>
      <color rgb="00D8BFE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72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sz="1200">
                <a:solidFill>
                  <a:sysClr val="windowText" lastClr="000000"/>
                </a:solidFill>
              </a:rPr>
              <a:t>KUTIPAN SEWA JAN - DIS 2022  BAGI PPR DAN COUNCIL HOMES (SEHINGGA 28 FEB  2023)</a:t>
            </a:r>
            <a:endParaRPr sz="1200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452324195470799"/>
          <c:y val="0.198876930276088"/>
          <c:w val="0.885712157330155"/>
          <c:h val="0.6978942442676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KUTIPAN - JANGAN USIK'!$B$3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USIK'!$A$4:$A$7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USIK'!$B$4:$B$7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'GRAF KUTIPAN - JANGAN USIK'!$C$3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USIK'!$A$4:$A$7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USIK'!$C$4:$C$7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'GRAF KUTIPAN - JANGAN USIK'!$D$3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USIK'!$A$4:$A$7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USIK'!$D$4:$D$7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3"/>
          <c:order val="3"/>
          <c:tx>
            <c:strRef>
              <c:f>'GRAF KUTIPAN - JANGAN USIK'!$E$3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USIK'!$A$4:$A$7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USIK'!$E$4:$E$7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4"/>
          <c:order val="4"/>
          <c:tx>
            <c:strRef>
              <c:f>'GRAF KUTIPAN - JANGAN USIK'!$F$3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USIK'!$A$4:$A$7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USIK'!$F$4:$F$7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5"/>
          <c:order val="5"/>
          <c:tx>
            <c:strRef>
              <c:f>'GRAF KUTIPAN - JANGAN USIK'!$G$3</c:f>
              <c:strCache>
                <c:ptCount val="1"/>
                <c:pt idx="0">
                  <c:v>JUN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USIK'!$A$4:$A$7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USIK'!$G$4:$G$7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6"/>
          <c:order val="6"/>
          <c:tx>
            <c:strRef>
              <c:f>'GRAF KUTIPAN - JANGAN USIK'!$H$3</c:f>
              <c:strCache>
                <c:ptCount val="1"/>
                <c:pt idx="0">
                  <c:v>JUL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USIK'!$A$4:$A$7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USIK'!$H$4:$H$7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7"/>
          <c:order val="7"/>
          <c:tx>
            <c:strRef>
              <c:f>'GRAF KUTIPAN - JANGAN USIK'!$I$3</c:f>
              <c:strCache>
                <c:ptCount val="1"/>
                <c:pt idx="0">
                  <c:v>AUG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USIK'!$A$4:$A$7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USIK'!$I$4:$I$7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8"/>
          <c:order val="8"/>
          <c:tx>
            <c:strRef>
              <c:f>'GRAF KUTIPAN - JANGAN USIK'!$J$3</c:f>
              <c:strCache>
                <c:ptCount val="1"/>
                <c:pt idx="0">
                  <c:v>SEP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USIK'!$A$4:$A$7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USIK'!$J$4:$J$7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9"/>
          <c:order val="9"/>
          <c:tx>
            <c:strRef>
              <c:f>'GRAF KUTIPAN - JANGAN USIK'!$K$3</c:f>
              <c:strCache>
                <c:ptCount val="1"/>
                <c:pt idx="0">
                  <c:v>OCT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USIK'!$A$4:$A$7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USIK'!$K$4:$K$7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0"/>
          <c:order val="10"/>
          <c:tx>
            <c:strRef>
              <c:f>'GRAF KUTIPAN - JANGAN USIK'!$L$3</c:f>
              <c:strCache>
                <c:ptCount val="1"/>
                <c:pt idx="0">
                  <c:v>NOV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USIK'!$A$4:$A$7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USIK'!$L$4:$L$7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1"/>
          <c:order val="11"/>
          <c:tx>
            <c:strRef>
              <c:f>'GRAF KUTIPAN - JANGAN USIK'!$M$3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USIK'!$A$4:$A$7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USIK'!$M$4:$M$7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0"/>
        <c:axId val="389099998"/>
        <c:axId val="657915772"/>
      </c:barChart>
      <c:catAx>
        <c:axId val="38909999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57915772"/>
        <c:crosses val="autoZero"/>
        <c:auto val="1"/>
        <c:lblAlgn val="ctr"/>
        <c:lblOffset val="100"/>
        <c:noMultiLvlLbl val="0"/>
      </c:catAx>
      <c:valAx>
        <c:axId val="65791577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8909999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en-US" sz="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en-US" sz="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en-US" sz="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en-US" sz="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6"/>
        <c:txPr>
          <a:bodyPr rot="0" spcFirstLastPara="0" vertOverflow="ellipsis" vert="horz" wrap="square" anchor="ctr" anchorCtr="1"/>
          <a:lstStyle/>
          <a:p>
            <a:pPr>
              <a:defRPr lang="en-US" sz="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7"/>
        <c:txPr>
          <a:bodyPr rot="0" spcFirstLastPara="0" vertOverflow="ellipsis" vert="horz" wrap="square" anchor="ctr" anchorCtr="1"/>
          <a:lstStyle/>
          <a:p>
            <a:pPr>
              <a:defRPr lang="en-US" sz="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8"/>
        <c:txPr>
          <a:bodyPr rot="0" spcFirstLastPara="0" vertOverflow="ellipsis" vert="horz" wrap="square" anchor="ctr" anchorCtr="1"/>
          <a:lstStyle/>
          <a:p>
            <a:pPr>
              <a:defRPr lang="en-US" sz="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9"/>
        <c:txPr>
          <a:bodyPr rot="0" spcFirstLastPara="0" vertOverflow="ellipsis" vert="horz" wrap="square" anchor="ctr" anchorCtr="1"/>
          <a:lstStyle/>
          <a:p>
            <a:pPr>
              <a:defRPr lang="en-US" sz="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0"/>
        <c:txPr>
          <a:bodyPr rot="0" spcFirstLastPara="0" vertOverflow="ellipsis" vert="horz" wrap="square" anchor="ctr" anchorCtr="1"/>
          <a:lstStyle/>
          <a:p>
            <a:pPr>
              <a:defRPr lang="en-US" sz="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1"/>
        <c:txPr>
          <a:bodyPr rot="0" spcFirstLastPara="0" vertOverflow="ellipsis" vert="horz" wrap="square" anchor="ctr" anchorCtr="1"/>
          <a:lstStyle/>
          <a:p>
            <a:pPr>
              <a:defRPr lang="en-US" sz="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600" b="1"/>
      </a:pPr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 KUTIPAN - JANGAN USIK'!$B$71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USIK'!$A$72:$A$73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'GRAF KUTIPAN - JANGAN USIK'!$B$72:$B$73</c:f>
              <c:numCache>
                <c:formatCode>0.00%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'GRAF KUTIPAN - JANGAN USIK'!$C$71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USIK'!$A$72:$A$73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'GRAF KUTIPAN - JANGAN USIK'!$C$72:$C$73</c:f>
              <c:numCache>
                <c:formatCode>0.00%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2"/>
          <c:order val="2"/>
          <c:tx>
            <c:strRef>
              <c:f>'GRAF KUTIPAN - JANGAN USIK'!$D$71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USIK'!$A$72:$A$73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'GRAF KUTIPAN - JANGAN USIK'!$D$72:$D$73</c:f>
              <c:numCache>
                <c:formatCode>0.00%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3"/>
          <c:order val="3"/>
          <c:tx>
            <c:strRef>
              <c:f>'GRAF KUTIPAN - JANGAN USIK'!$E$71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USIK'!$A$72:$A$73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'GRAF KUTIPAN - JANGAN USIK'!$E$72:$E$73</c:f>
              <c:numCache>
                <c:formatCode>0.00%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4"/>
          <c:order val="4"/>
          <c:tx>
            <c:strRef>
              <c:f>'GRAF KUTIPAN - JANGAN USIK'!$F$71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USIK'!$A$72:$A$73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'GRAF KUTIPAN - JANGAN USIK'!$F$72:$F$73</c:f>
              <c:numCache>
                <c:formatCode>0.00%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5"/>
          <c:order val="5"/>
          <c:tx>
            <c:strRef>
              <c:f>'GRAF KUTIPAN - JANGAN USIK'!$G$71</c:f>
              <c:strCache>
                <c:ptCount val="1"/>
                <c:pt idx="0">
                  <c:v>JUN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USIK'!$A$72:$A$73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'GRAF KUTIPAN - JANGAN USIK'!$G$72:$G$73</c:f>
              <c:numCache>
                <c:formatCode>0.00%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6"/>
          <c:order val="6"/>
          <c:tx>
            <c:strRef>
              <c:f>'GRAF KUTIPAN - JANGAN USIK'!$H$71</c:f>
              <c:strCache>
                <c:ptCount val="1"/>
                <c:pt idx="0">
                  <c:v>JUL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USIK'!$A$72:$A$73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'GRAF KUTIPAN - JANGAN USIK'!$H$72:$H$73</c:f>
              <c:numCache>
                <c:formatCode>0.00%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7"/>
          <c:order val="7"/>
          <c:tx>
            <c:strRef>
              <c:f>'GRAF KUTIPAN - JANGAN USIK'!$I$71</c:f>
              <c:strCache>
                <c:ptCount val="1"/>
                <c:pt idx="0">
                  <c:v>AUG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USIK'!$A$72:$A$73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'GRAF KUTIPAN - JANGAN USIK'!$I$72:$I$73</c:f>
              <c:numCache>
                <c:formatCode>0.00%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8"/>
          <c:order val="8"/>
          <c:tx>
            <c:strRef>
              <c:f>'GRAF KUTIPAN - JANGAN USIK'!$J$71</c:f>
              <c:strCache>
                <c:ptCount val="1"/>
                <c:pt idx="0">
                  <c:v>SEP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USIK'!$A$72:$A$73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'GRAF KUTIPAN - JANGAN USIK'!$J$72:$J$73</c:f>
              <c:numCache>
                <c:formatCode>0.00%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9"/>
          <c:order val="9"/>
          <c:tx>
            <c:strRef>
              <c:f>'GRAF KUTIPAN - JANGAN USIK'!$K$71</c:f>
              <c:strCache>
                <c:ptCount val="1"/>
                <c:pt idx="0">
                  <c:v>OCT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USIK'!$A$72:$A$73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'GRAF KUTIPAN - JANGAN USIK'!$K$72:$K$73</c:f>
              <c:numCache>
                <c:formatCode>0.00%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0"/>
          <c:order val="10"/>
          <c:tx>
            <c:strRef>
              <c:f>'GRAF KUTIPAN - JANGAN USIK'!$L$71</c:f>
              <c:strCache>
                <c:ptCount val="1"/>
                <c:pt idx="0">
                  <c:v>NOV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USIK'!$A$72:$A$73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'GRAF KUTIPAN - JANGAN USIK'!$L$72:$L$73</c:f>
              <c:numCache>
                <c:formatCode>0.00%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1"/>
          <c:order val="11"/>
          <c:tx>
            <c:strRef>
              <c:f>'GRAF KUTIPAN - JANGAN USIK'!$M$71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USIK'!$A$72:$A$73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'GRAF KUTIPAN - JANGAN USIK'!$M$72:$M$73</c:f>
              <c:numCache>
                <c:formatCode>0.00%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0"/>
        <c:axId val="252666950"/>
        <c:axId val="125432974"/>
      </c:barChart>
      <c:catAx>
        <c:axId val="25266695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25432974"/>
        <c:crosses val="autoZero"/>
        <c:auto val="1"/>
        <c:lblAlgn val="ctr"/>
        <c:lblOffset val="100"/>
        <c:noMultiLvlLbl val="0"/>
      </c:catAx>
      <c:valAx>
        <c:axId val="12543297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5266695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6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7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8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9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0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1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800" b="1"/>
      </a:pPr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 TUNGGAKAN - JGN USIK'!$B$3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USIK'!$A$4:$A$7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USIK'!$B$4:$B$7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'GRAF TUNGGAKAN - JGN USIK'!$C$3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USIK'!$A$4:$A$7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USIK'!$C$4:$C$7</c:f>
              <c:numCache>
                <c:formatCode>[$RM-4409]#,##0.00;\-[$RM-4409]#,##0.00</c:formatCode>
                <c:ptCount val="4"/>
                <c:pt idx="0">
                  <c:v>0</c:v>
                </c:pt>
                <c:pt idx="1" c:formatCode="&quot;RM&quot;#,##0.00_);[Red]\(&quot;RM&quot;#,##0.00\)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'GRAF TUNGGAKAN - JGN USIK'!$D$3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USIK'!$A$4:$A$7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USIK'!$D$4:$D$7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3"/>
          <c:order val="3"/>
          <c:tx>
            <c:strRef>
              <c:f>'GRAF TUNGGAKAN - JGN USIK'!$E$3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USIK'!$A$4:$A$7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USIK'!$E$4:$E$7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4"/>
          <c:order val="4"/>
          <c:tx>
            <c:strRef>
              <c:f>'GRAF TUNGGAKAN - JGN USIK'!$F$3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USIK'!$A$4:$A$7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USIK'!$F$4:$F$7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5"/>
          <c:order val="5"/>
          <c:tx>
            <c:strRef>
              <c:f>'GRAF TUNGGAKAN - JGN USIK'!$G$3</c:f>
              <c:strCache>
                <c:ptCount val="1"/>
                <c:pt idx="0">
                  <c:v>JUN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USIK'!$A$4:$A$7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USIK'!$G$4:$G$7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 c:formatCode="&quot;RM&quot;#,##0.00_);[Red]\(&quot;RM&quot;#,##0.00\)">
                  <c:v>0</c:v>
                </c:pt>
                <c:pt idx="3">
                  <c:v>0</c:v>
                </c:pt>
              </c:numCache>
            </c:numRef>
          </c:val>
        </c:ser>
        <c:ser>
          <c:idx val="6"/>
          <c:order val="6"/>
          <c:tx>
            <c:strRef>
              <c:f>'GRAF TUNGGAKAN - JGN USIK'!$H$3</c:f>
              <c:strCache>
                <c:ptCount val="1"/>
                <c:pt idx="0">
                  <c:v>JUL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USIK'!$A$4:$A$7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USIK'!$H$4:$H$7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7"/>
          <c:order val="7"/>
          <c:tx>
            <c:strRef>
              <c:f>'GRAF TUNGGAKAN - JGN USIK'!$I$3</c:f>
              <c:strCache>
                <c:ptCount val="1"/>
                <c:pt idx="0">
                  <c:v>AUG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USIK'!$A$4:$A$7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USIK'!$I$4:$I$7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8"/>
          <c:order val="8"/>
          <c:tx>
            <c:strRef>
              <c:f>'GRAF TUNGGAKAN - JGN USIK'!$J$3</c:f>
              <c:strCache>
                <c:ptCount val="1"/>
                <c:pt idx="0">
                  <c:v>SEP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USIK'!$A$4:$A$7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USIK'!$J$4:$J$7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9"/>
          <c:order val="9"/>
          <c:tx>
            <c:strRef>
              <c:f>'GRAF TUNGGAKAN - JGN USIK'!$K$3</c:f>
              <c:strCache>
                <c:ptCount val="1"/>
                <c:pt idx="0">
                  <c:v>OCT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USIK'!$A$4:$A$7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USIK'!$K$4:$K$7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c:formatCode="&quot;RM&quot;#,##0.00_);[Red]\(&quot;RM&quot;#,##0.00\)">
                  <c:v>0</c:v>
                </c:pt>
              </c:numCache>
            </c:numRef>
          </c:val>
        </c:ser>
        <c:ser>
          <c:idx val="10"/>
          <c:order val="10"/>
          <c:tx>
            <c:strRef>
              <c:f>'GRAF TUNGGAKAN - JGN USIK'!$L$3</c:f>
              <c:strCache>
                <c:ptCount val="1"/>
                <c:pt idx="0">
                  <c:v>NOV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USIK'!$A$4:$A$7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USIK'!$L$4:$L$7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 c:formatCode="&quot;RM&quot;#,##0.00_);[Red]\(&quot;RM&quot;#,##0.00\)">
                  <c:v>0</c:v>
                </c:pt>
                <c:pt idx="3" c:formatCode="&quot;RM&quot;#,##0.00_);[Red]\(&quot;RM&quot;#,##0.00\)">
                  <c:v>0</c:v>
                </c:pt>
              </c:numCache>
            </c:numRef>
          </c:val>
        </c:ser>
        <c:ser>
          <c:idx val="11"/>
          <c:order val="11"/>
          <c:tx>
            <c:strRef>
              <c:f>'GRAF TUNGGAKAN - JGN USIK'!$M$3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USIK'!$A$4:$A$7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USIK'!$M$4:$M$7</c:f>
              <c:numCache>
                <c:formatCode>"RM"#,##0.00_);[Red]\("RM"#,##0.00\)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0"/>
        <c:axId val="226962488"/>
        <c:axId val="111748441"/>
      </c:barChart>
      <c:catAx>
        <c:axId val="2269624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111748441"/>
        <c:crosses val="autoZero"/>
        <c:auto val="1"/>
        <c:lblAlgn val="ctr"/>
        <c:lblOffset val="100"/>
        <c:noMultiLvlLbl val="0"/>
      </c:catAx>
      <c:valAx>
        <c:axId val="11174844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RM-4409]#,##0.00;\-[$RM-4409]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226962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8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800">
          <a:solidFill>
            <a:sysClr val="windowText" lastClr="000000"/>
          </a:solidFill>
        </a:defRPr>
      </a:pPr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361111111111"/>
          <c:y val="0.0509259259259259"/>
          <c:w val="0.735805555555556"/>
          <c:h val="0.8469444444444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TUNGGAKAN - JGN USIK'!$B$27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USIK'!$A$28:$A$31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USIK'!$B$28:$B$31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c:formatCode="&quot;RM&quot;#,##0.00_);[Red]\(&quot;RM&quot;#,##0.00\)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'GRAF TUNGGAKAN - JGN USIK'!$C$27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USIK'!$A$28:$A$31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USIK'!$C$28:$C$31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c:formatCode="&quot;RM&quot;#,##0.00_);[Red]\(&quot;RM&quot;#,##0.00\)">
                  <c:v>0</c:v>
                </c:pt>
              </c:numCache>
            </c:numRef>
          </c:val>
        </c:ser>
        <c:ser>
          <c:idx val="2"/>
          <c:order val="2"/>
          <c:tx>
            <c:strRef>
              <c:f>'GRAF TUNGGAKAN - JGN USIK'!$D$27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USIK'!$A$28:$A$31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USIK'!$D$28:$D$31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c:formatCode="&quot;RM&quot;#,##0.00_);[Red]\(&quot;RM&quot;#,##0.00\)">
                  <c:v>0</c:v>
                </c:pt>
              </c:numCache>
            </c:numRef>
          </c:val>
        </c:ser>
        <c:ser>
          <c:idx val="3"/>
          <c:order val="3"/>
          <c:tx>
            <c:strRef>
              <c:f>'GRAF TUNGGAKAN - JGN USIK'!$E$27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USIK'!$A$28:$A$31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USIK'!$E$28:$E$31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c:formatCode="&quot;RM&quot;#,##0.00_);[Red]\(&quot;RM&quot;#,##0.00\)">
                  <c:v>0</c:v>
                </c:pt>
              </c:numCache>
            </c:numRef>
          </c:val>
        </c:ser>
        <c:ser>
          <c:idx val="4"/>
          <c:order val="4"/>
          <c:tx>
            <c:strRef>
              <c:f>'GRAF TUNGGAKAN - JGN USIK'!$F$27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USIK'!$A$28:$A$31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USIK'!$F$28:$F$31</c:f>
              <c:numCache>
                <c:formatCode>"RM"#,##0.00_);[Red]\("RM"#,##0.00\)</c:formatCode>
                <c:ptCount val="4"/>
                <c:pt idx="0">
                  <c:v>0</c:v>
                </c:pt>
                <c:pt idx="1" c:formatCode="[$RM-4409]#,##0.00;\-[$RM-4409]#,##0.00">
                  <c:v>0</c:v>
                </c:pt>
                <c:pt idx="2" c:formatCode="[$RM-4409]#,##0.00;\-[$RM-4409]#,##0.00">
                  <c:v>0</c:v>
                </c:pt>
                <c:pt idx="3">
                  <c:v>0</c:v>
                </c:pt>
              </c:numCache>
            </c:numRef>
          </c:val>
        </c:ser>
        <c:ser>
          <c:idx val="5"/>
          <c:order val="5"/>
          <c:tx>
            <c:strRef>
              <c:f>'GRAF TUNGGAKAN - JGN USIK'!$G$27</c:f>
              <c:strCache>
                <c:ptCount val="1"/>
                <c:pt idx="0">
                  <c:v>JUN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USIK'!$A$28:$A$31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USIK'!$G$28:$G$31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c:formatCode="&quot;RM&quot;#,##0.00_);[Red]\(&quot;RM&quot;#,##0.00\)">
                  <c:v>0</c:v>
                </c:pt>
              </c:numCache>
            </c:numRef>
          </c:val>
        </c:ser>
        <c:ser>
          <c:idx val="6"/>
          <c:order val="6"/>
          <c:tx>
            <c:strRef>
              <c:f>'GRAF TUNGGAKAN - JGN USIK'!$H$27</c:f>
              <c:strCache>
                <c:ptCount val="1"/>
                <c:pt idx="0">
                  <c:v>JUL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USIK'!$A$28:$A$31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USIK'!$H$28:$H$31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c:formatCode="&quot;RM&quot;#,##0.00_);[Red]\(&quot;RM&quot;#,##0.00\)">
                  <c:v>0</c:v>
                </c:pt>
              </c:numCache>
            </c:numRef>
          </c:val>
        </c:ser>
        <c:ser>
          <c:idx val="7"/>
          <c:order val="7"/>
          <c:tx>
            <c:strRef>
              <c:f>'GRAF TUNGGAKAN - JGN USIK'!$I$27</c:f>
              <c:strCache>
                <c:ptCount val="1"/>
                <c:pt idx="0">
                  <c:v>AUG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USIK'!$A$28:$A$31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USIK'!$I$28:$I$31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c:formatCode="&quot;RM&quot;#,##0.00_);[Red]\(&quot;RM&quot;#,##0.00\)">
                  <c:v>0</c:v>
                </c:pt>
              </c:numCache>
            </c:numRef>
          </c:val>
        </c:ser>
        <c:ser>
          <c:idx val="8"/>
          <c:order val="8"/>
          <c:tx>
            <c:strRef>
              <c:f>'GRAF TUNGGAKAN - JGN USIK'!$J$27</c:f>
              <c:strCache>
                <c:ptCount val="1"/>
                <c:pt idx="0">
                  <c:v>SEP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USIK'!$A$28:$A$31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USIK'!$J$28:$J$31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c:formatCode="&quot;RM&quot;#,##0.00_);[Red]\(&quot;RM&quot;#,##0.00\)">
                  <c:v>0</c:v>
                </c:pt>
              </c:numCache>
            </c:numRef>
          </c:val>
        </c:ser>
        <c:ser>
          <c:idx val="9"/>
          <c:order val="9"/>
          <c:tx>
            <c:strRef>
              <c:f>'GRAF TUNGGAKAN - JGN USIK'!$K$27</c:f>
              <c:strCache>
                <c:ptCount val="1"/>
                <c:pt idx="0">
                  <c:v>OCT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USIK'!$A$28:$A$31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USIK'!$K$28:$K$31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c:formatCode="&quot;RM&quot;#,##0.00_);[Red]\(&quot;RM&quot;#,##0.00\)">
                  <c:v>0</c:v>
                </c:pt>
              </c:numCache>
            </c:numRef>
          </c:val>
        </c:ser>
        <c:ser>
          <c:idx val="10"/>
          <c:order val="10"/>
          <c:tx>
            <c:strRef>
              <c:f>'GRAF TUNGGAKAN - JGN USIK'!$L$27</c:f>
              <c:strCache>
                <c:ptCount val="1"/>
                <c:pt idx="0">
                  <c:v>NOV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USIK'!$A$28:$A$31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USIK'!$L$28:$L$31</c:f>
              <c:numCache>
                <c:formatCode>[$RM-4409]#,##0.00;\-[$RM-4409]#,##0.00</c:formatCode>
                <c:ptCount val="4"/>
                <c:pt idx="0">
                  <c:v>0</c:v>
                </c:pt>
                <c:pt idx="1" c:formatCode="&quot;RM&quot;#,##0.00_);[Red]\(&quot;RM&quot;#,##0.00\)">
                  <c:v>0</c:v>
                </c:pt>
                <c:pt idx="2" c:formatCode="&quot;RM&quot;#,##0.00_);[Red]\(&quot;RM&quot;#,##0.00\)">
                  <c:v>0</c:v>
                </c:pt>
                <c:pt idx="3" c:formatCode="&quot;RM&quot;#,##0.00_);[Red]\(&quot;RM&quot;#,##0.00\)">
                  <c:v>0</c:v>
                </c:pt>
              </c:numCache>
            </c:numRef>
          </c:val>
        </c:ser>
        <c:ser>
          <c:idx val="11"/>
          <c:order val="11"/>
          <c:tx>
            <c:strRef>
              <c:f>'GRAF TUNGGAKAN - JGN USIK'!$M$27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USIK'!$A$28:$A$31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USIK'!$M$28:$M$31</c:f>
              <c:numCache>
                <c:formatCode>"RM"#,##0.00_);[Red]\("RM"#,##0.00\)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0"/>
        <c:axId val="354833619"/>
        <c:axId val="543854753"/>
      </c:barChart>
      <c:catAx>
        <c:axId val="3548336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543854753"/>
        <c:crosses val="autoZero"/>
        <c:auto val="1"/>
        <c:lblAlgn val="ctr"/>
        <c:lblOffset val="100"/>
        <c:noMultiLvlLbl val="0"/>
      </c:catAx>
      <c:valAx>
        <c:axId val="54385475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RM-4409]#,##0.00;\-[$RM-4409]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3548336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6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7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8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9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0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1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8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800">
          <a:solidFill>
            <a:sysClr val="windowText" lastClr="000000"/>
          </a:solidFill>
        </a:defRPr>
      </a:pPr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 TUNGGAKAN - JGN USIK'!$B$48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USIK'!$A$49:$A$51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cat>
          <c:val>
            <c:numRef>
              <c:f>'GRAF TUNGGAKAN - JGN USIK'!$B$49:$B$51</c:f>
              <c:numCache>
                <c:formatCode>[$RM-4409]#,##0.00;\-[$RM-4409]#,##0.00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'GRAF TUNGGAKAN - JGN USIK'!$C$48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USIK'!$A$49:$A$51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cat>
          <c:val>
            <c:numRef>
              <c:f>'GRAF TUNGGAKAN - JGN USIK'!$C$49:$C$51</c:f>
              <c:numCache>
                <c:formatCode>[$RM-4409]#,##0.00;\-[$RM-4409]#,##0.00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'GRAF TUNGGAKAN - JGN USIK'!$D$48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USIK'!$A$49:$A$51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cat>
          <c:val>
            <c:numRef>
              <c:f>'GRAF TUNGGAKAN - JGN USIK'!$D$49:$D$51</c:f>
              <c:numCache>
                <c:formatCode>[$RM-4409]#,##0.00;\-[$RM-4409]#,##0.00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3"/>
          <c:order val="3"/>
          <c:tx>
            <c:strRef>
              <c:f>'GRAF TUNGGAKAN - JGN USIK'!$E$48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USIK'!$A$49:$A$51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cat>
          <c:val>
            <c:numRef>
              <c:f>'GRAF TUNGGAKAN - JGN USIK'!$E$49:$E$51</c:f>
              <c:numCache>
                <c:formatCode>[$RM-4409]#,##0.00;\-[$RM-4409]#,##0.00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4"/>
          <c:order val="4"/>
          <c:tx>
            <c:strRef>
              <c:f>'GRAF TUNGGAKAN - JGN USIK'!$F$48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USIK'!$A$49:$A$51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cat>
          <c:val>
            <c:numRef>
              <c:f>'GRAF TUNGGAKAN - JGN USIK'!$F$49:$F$51</c:f>
              <c:numCache>
                <c:formatCode>[$RM-4409]#,##0.00;\-[$RM-4409]#,##0.00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5"/>
          <c:order val="5"/>
          <c:tx>
            <c:strRef>
              <c:f>'GRAF TUNGGAKAN - JGN USIK'!$G$48</c:f>
              <c:strCache>
                <c:ptCount val="1"/>
                <c:pt idx="0">
                  <c:v>JUN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USIK'!$A$49:$A$51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cat>
          <c:val>
            <c:numRef>
              <c:f>'GRAF TUNGGAKAN - JGN USIK'!$G$49:$G$51</c:f>
              <c:numCache>
                <c:formatCode>[$RM-4409]#,##0.00;\-[$RM-4409]#,##0.00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6"/>
          <c:order val="6"/>
          <c:tx>
            <c:strRef>
              <c:f>'GRAF TUNGGAKAN - JGN USIK'!$H$48</c:f>
              <c:strCache>
                <c:ptCount val="1"/>
                <c:pt idx="0">
                  <c:v>JUL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USIK'!$A$49:$A$51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cat>
          <c:val>
            <c:numRef>
              <c:f>'GRAF TUNGGAKAN - JGN USIK'!$H$49:$H$51</c:f>
              <c:numCache>
                <c:formatCode>[$RM-4409]#,##0.00;\-[$RM-4409]#,##0.00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7"/>
          <c:order val="7"/>
          <c:tx>
            <c:strRef>
              <c:f>'GRAF TUNGGAKAN - JGN USIK'!$I$48</c:f>
              <c:strCache>
                <c:ptCount val="1"/>
                <c:pt idx="0">
                  <c:v>AUG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USIK'!$A$49:$A$51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cat>
          <c:val>
            <c:numRef>
              <c:f>'GRAF TUNGGAKAN - JGN USIK'!$I$49:$I$51</c:f>
              <c:numCache>
                <c:formatCode>[$RM-4409]#,##0.00;\-[$RM-4409]#,##0.00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8"/>
          <c:order val="8"/>
          <c:tx>
            <c:strRef>
              <c:f>'GRAF TUNGGAKAN - JGN USIK'!$J$48</c:f>
              <c:strCache>
                <c:ptCount val="1"/>
                <c:pt idx="0">
                  <c:v>SEP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USIK'!$A$49:$A$51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cat>
          <c:val>
            <c:numRef>
              <c:f>'GRAF TUNGGAKAN - JGN USIK'!$J$49:$J$51</c:f>
              <c:numCache>
                <c:formatCode>[$RM-4409]#,##0.00;\-[$RM-4409]#,##0.00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9"/>
          <c:order val="9"/>
          <c:tx>
            <c:strRef>
              <c:f>'GRAF TUNGGAKAN - JGN USIK'!$K$48</c:f>
              <c:strCache>
                <c:ptCount val="1"/>
                <c:pt idx="0">
                  <c:v>OCT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USIK'!$A$49:$A$51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cat>
          <c:val>
            <c:numRef>
              <c:f>'GRAF TUNGGAKAN - JGN USIK'!$K$49:$K$51</c:f>
              <c:numCache>
                <c:formatCode>[$RM-4409]#,##0.00;\-[$RM-4409]#,##0.00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0"/>
          <c:order val="10"/>
          <c:tx>
            <c:strRef>
              <c:f>'GRAF TUNGGAKAN - JGN USIK'!$L$48</c:f>
              <c:strCache>
                <c:ptCount val="1"/>
                <c:pt idx="0">
                  <c:v>NOV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USIK'!$A$49:$A$51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cat>
          <c:val>
            <c:numRef>
              <c:f>'GRAF TUNGGAKAN - JGN USIK'!$L$49:$L$51</c:f>
              <c:numCache>
                <c:formatCode>[$RM-4409]#,##0.00;\-[$RM-4409]#,##0.00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1"/>
          <c:order val="11"/>
          <c:tx>
            <c:strRef>
              <c:f>'GRAF TUNGGAKAN - JGN USIK'!$M$48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USIK'!$A$49:$A$51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cat>
          <c:val>
            <c:numRef>
              <c:f>'GRAF TUNGGAKAN - JGN USIK'!$M$49:$M$51</c:f>
              <c:numCache>
                <c:formatCode>[$RM-4409]#,##0.00;\-[$RM-4409]#,##0.00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0"/>
        <c:axId val="734750110"/>
        <c:axId val="481368274"/>
      </c:barChart>
      <c:catAx>
        <c:axId val="73475011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481368274"/>
        <c:crosses val="autoZero"/>
        <c:auto val="1"/>
        <c:lblAlgn val="ctr"/>
        <c:lblOffset val="100"/>
        <c:noMultiLvlLbl val="0"/>
      </c:catAx>
      <c:valAx>
        <c:axId val="48136827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RM-4409]#,##0.00;\-[$RM-4409]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73475011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8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800" b="1">
          <a:solidFill>
            <a:sysClr val="windowText" lastClr="000000"/>
          </a:solidFill>
        </a:defRPr>
      </a:pPr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 TUNGGAKAN - JGN USIK'!$B$90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USIK'!$A$91:$A$95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TUNGGAKAN - JGN USIK'!$B$91:$B$95</c:f>
              <c:numCache>
                <c:formatCode>[$RM-4409]#,##0.00;\-[$RM-4409]#,##0.00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c:formatCode="&quot;RM&quot;#,##0.00_);[Red]\(&quot;RM&quot;#,##0.00\)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'GRAF TUNGGAKAN - JGN USIK'!$C$90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USIK'!$A$91:$A$95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TUNGGAKAN - JGN USIK'!$C$91:$C$95</c:f>
              <c:numCache>
                <c:formatCode>[$RM-4409]#,##0.00;\-[$RM-4409]#,##0.00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c:formatCode="&quot;RM&quot;#,##0.00_);[Red]\(&quot;RM&quot;#,##0.00\)">
                  <c:v>0</c:v>
                </c:pt>
              </c:numCache>
            </c:numRef>
          </c:val>
        </c:ser>
        <c:ser>
          <c:idx val="2"/>
          <c:order val="2"/>
          <c:tx>
            <c:strRef>
              <c:f>'GRAF TUNGGAKAN - JGN USIK'!$D$90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USIK'!$A$91:$A$95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TUNGGAKAN - JGN USIK'!$D$91:$D$95</c:f>
              <c:numCache>
                <c:formatCode>[$RM-4409]#,##0.00;\-[$RM-4409]#,##0.00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c:formatCode="&quot;RM&quot;#,##0.00_);[Red]\(&quot;RM&quot;#,##0.00\)">
                  <c:v>0</c:v>
                </c:pt>
              </c:numCache>
            </c:numRef>
          </c:val>
        </c:ser>
        <c:ser>
          <c:idx val="3"/>
          <c:order val="3"/>
          <c:tx>
            <c:strRef>
              <c:f>'GRAF TUNGGAKAN - JGN USIK'!$E$90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USIK'!$A$91:$A$95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TUNGGAKAN - JGN USIK'!$E$91:$E$95</c:f>
              <c:numCache>
                <c:formatCode>[$RM-4409]#,##0.00;\-[$RM-4409]#,##0.00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c:formatCode="&quot;RM&quot;#,##0.00_);[Red]\(&quot;RM&quot;#,##0.00\)">
                  <c:v>0</c:v>
                </c:pt>
              </c:numCache>
            </c:numRef>
          </c:val>
        </c:ser>
        <c:ser>
          <c:idx val="4"/>
          <c:order val="4"/>
          <c:tx>
            <c:strRef>
              <c:f>'GRAF TUNGGAKAN - JGN USIK'!$F$90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USIK'!$A$91:$A$95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TUNGGAKAN - JGN USIK'!$F$91:$F$95</c:f>
              <c:numCache>
                <c:formatCode>[$RM-4409]#,##0.00;\-[$RM-4409]#,##0.00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c:formatCode="&quot;RM&quot;#,##0.00_);[Red]\(&quot;RM&quot;#,##0.00\)">
                  <c:v>0</c:v>
                </c:pt>
              </c:numCache>
            </c:numRef>
          </c:val>
        </c:ser>
        <c:ser>
          <c:idx val="5"/>
          <c:order val="5"/>
          <c:tx>
            <c:strRef>
              <c:f>'GRAF TUNGGAKAN - JGN USIK'!$G$90</c:f>
              <c:strCache>
                <c:ptCount val="1"/>
                <c:pt idx="0">
                  <c:v>JUN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USIK'!$A$91:$A$95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TUNGGAKAN - JGN USIK'!$G$91:$G$95</c:f>
              <c:numCache>
                <c:formatCode>[$RM-4409]#,##0.00;\-[$RM-4409]#,##0.00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c:formatCode="&quot;RM&quot;#,##0.00_);[Red]\(&quot;RM&quot;#,##0.00\)">
                  <c:v>0</c:v>
                </c:pt>
              </c:numCache>
            </c:numRef>
          </c:val>
        </c:ser>
        <c:ser>
          <c:idx val="6"/>
          <c:order val="6"/>
          <c:tx>
            <c:strRef>
              <c:f>'GRAF TUNGGAKAN - JGN USIK'!$H$90</c:f>
              <c:strCache>
                <c:ptCount val="1"/>
                <c:pt idx="0">
                  <c:v>JUL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USIK'!$A$91:$A$95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TUNGGAKAN - JGN USIK'!$H$91:$H$95</c:f>
              <c:numCache>
                <c:formatCode>[$RM-4409]#,##0.00;\-[$RM-4409]#,##0.00</c:formatCode>
                <c:ptCount val="5"/>
                <c:pt idx="0">
                  <c:v>0</c:v>
                </c:pt>
                <c:pt idx="1" c:formatCode="&quot;RM&quot;#,##0.00_);[Red]\(&quot;RM&quot;#,##0.00\)">
                  <c:v>0</c:v>
                </c:pt>
                <c:pt idx="2">
                  <c:v>0</c:v>
                </c:pt>
                <c:pt idx="3">
                  <c:v>0</c:v>
                </c:pt>
                <c:pt idx="4" c:formatCode="&quot;RM&quot;#,##0.00_);[Red]\(&quot;RM&quot;#,##0.00\)">
                  <c:v>0</c:v>
                </c:pt>
              </c:numCache>
            </c:numRef>
          </c:val>
        </c:ser>
        <c:ser>
          <c:idx val="7"/>
          <c:order val="7"/>
          <c:tx>
            <c:strRef>
              <c:f>'GRAF TUNGGAKAN - JGN USIK'!$I$90</c:f>
              <c:strCache>
                <c:ptCount val="1"/>
                <c:pt idx="0">
                  <c:v>AUG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USIK'!$A$91:$A$95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TUNGGAKAN - JGN USIK'!$I$91:$I$95</c:f>
              <c:numCache>
                <c:formatCode>"RM"#,##0.00_);[Red]\("RM"#,##0.00\)</c:formatCode>
                <c:ptCount val="5"/>
                <c:pt idx="0">
                  <c:v>0</c:v>
                </c:pt>
                <c:pt idx="1">
                  <c:v>0</c:v>
                </c:pt>
                <c:pt idx="2" c:formatCode="[$RM-4409]#,##0.00;\-[$RM-4409]#,##0.00">
                  <c:v>0</c:v>
                </c:pt>
                <c:pt idx="3" c:formatCode="[$RM-4409]#,##0.00;\-[$RM-4409]#,##0.00">
                  <c:v>0</c:v>
                </c:pt>
                <c:pt idx="4">
                  <c:v>0</c:v>
                </c:pt>
              </c:numCache>
            </c:numRef>
          </c:val>
        </c:ser>
        <c:ser>
          <c:idx val="8"/>
          <c:order val="8"/>
          <c:tx>
            <c:strRef>
              <c:f>'GRAF TUNGGAKAN - JGN USIK'!$J$90</c:f>
              <c:strCache>
                <c:ptCount val="1"/>
                <c:pt idx="0">
                  <c:v>SEP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USIK'!$A$91:$A$95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TUNGGAKAN - JGN USIK'!$J$91:$J$95</c:f>
              <c:numCache>
                <c:formatCode>[$RM-4409]#,##0.00;\-[$RM-4409]#,##0.00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c:formatCode="&quot;RM&quot;#,##0.00_);[Red]\(&quot;RM&quot;#,##0.00\)">
                  <c:v>0</c:v>
                </c:pt>
              </c:numCache>
            </c:numRef>
          </c:val>
        </c:ser>
        <c:ser>
          <c:idx val="9"/>
          <c:order val="9"/>
          <c:tx>
            <c:strRef>
              <c:f>'GRAF TUNGGAKAN - JGN USIK'!$K$90</c:f>
              <c:strCache>
                <c:ptCount val="1"/>
                <c:pt idx="0">
                  <c:v>OCT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USIK'!$A$91:$A$95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TUNGGAKAN - JGN USIK'!$K$91:$K$95</c:f>
              <c:numCache>
                <c:formatCode>[$RM-4409]#,##0.00;\-[$RM-4409]#,##0.00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c:formatCode="&quot;RM&quot;#,##0.00_);[Red]\(&quot;RM&quot;#,##0.00\)">
                  <c:v>0</c:v>
                </c:pt>
              </c:numCache>
            </c:numRef>
          </c:val>
        </c:ser>
        <c:ser>
          <c:idx val="10"/>
          <c:order val="10"/>
          <c:tx>
            <c:strRef>
              <c:f>'GRAF TUNGGAKAN - JGN USIK'!$L$90</c:f>
              <c:strCache>
                <c:ptCount val="1"/>
                <c:pt idx="0">
                  <c:v>NOV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USIK'!$A$91:$A$95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TUNGGAKAN - JGN USIK'!$L$91:$L$95</c:f>
              <c:numCache>
                <c:formatCode>[$RM-4409]#,##0.00;\-[$RM-4409]#,##0.00</c:formatCode>
                <c:ptCount val="5"/>
                <c:pt idx="0">
                  <c:v>0</c:v>
                </c:pt>
                <c:pt idx="1" c:formatCode="&quot;RM&quot;#,##0.00_);[Red]\(&quot;RM&quot;#,##0.00\)">
                  <c:v>0</c:v>
                </c:pt>
                <c:pt idx="2" c:formatCode="&quot;RM&quot;#,##0.00_);[Red]\(&quot;RM&quot;#,##0.00\)">
                  <c:v>0</c:v>
                </c:pt>
                <c:pt idx="3">
                  <c:v>0</c:v>
                </c:pt>
                <c:pt idx="4" c:formatCode="&quot;RM&quot;#,##0.00_);[Red]\(&quot;RM&quot;#,##0.00\)">
                  <c:v>0</c:v>
                </c:pt>
              </c:numCache>
            </c:numRef>
          </c:val>
        </c:ser>
        <c:ser>
          <c:idx val="11"/>
          <c:order val="11"/>
          <c:tx>
            <c:strRef>
              <c:f>'GRAF TUNGGAKAN - JGN USIK'!$M$90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USIK'!$A$91:$A$95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TUNGGAKAN - JGN USIK'!$M$91:$M$95</c:f>
              <c:numCache>
                <c:formatCode>"RM"#,##0.00_);[Red]\("RM"#,##0.00\)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0"/>
        <c:axId val="104594423"/>
        <c:axId val="723328022"/>
      </c:barChart>
      <c:catAx>
        <c:axId val="10459442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723328022"/>
        <c:crosses val="autoZero"/>
        <c:auto val="1"/>
        <c:lblAlgn val="ctr"/>
        <c:lblOffset val="100"/>
        <c:noMultiLvlLbl val="0"/>
      </c:catAx>
      <c:valAx>
        <c:axId val="72332802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RM-4409]#,##0.00;\-[$RM-4409]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1045944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8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800" b="1">
          <a:solidFill>
            <a:sysClr val="windowText" lastClr="000000"/>
          </a:solidFill>
        </a:defRPr>
      </a:pPr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 TUNGGAKAN - JGN USIK'!$B$114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USIK'!$A$115:$A$118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USIK'!$B$115:$B$118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'GRAF TUNGGAKAN - JGN USIK'!$C$114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USIK'!$A$115:$A$118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USIK'!$C$115:$C$118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'GRAF TUNGGAKAN - JGN USIK'!$D$114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USIK'!$A$115:$A$118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USIK'!$D$115:$D$118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3"/>
          <c:order val="3"/>
          <c:tx>
            <c:strRef>
              <c:f>'GRAF TUNGGAKAN - JGN USIK'!$E$114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USIK'!$A$115:$A$118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USIK'!$E$115:$E$118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4"/>
          <c:order val="4"/>
          <c:tx>
            <c:strRef>
              <c:f>'GRAF TUNGGAKAN - JGN USIK'!$F$114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USIK'!$A$115:$A$118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USIK'!$F$115:$F$118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5"/>
          <c:order val="5"/>
          <c:tx>
            <c:strRef>
              <c:f>'GRAF TUNGGAKAN - JGN USIK'!$G$114</c:f>
              <c:strCache>
                <c:ptCount val="1"/>
                <c:pt idx="0">
                  <c:v>JUN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USIK'!$A$115:$A$118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USIK'!$G$115:$G$118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6"/>
          <c:order val="6"/>
          <c:tx>
            <c:strRef>
              <c:f>'GRAF TUNGGAKAN - JGN USIK'!$H$114</c:f>
              <c:strCache>
                <c:ptCount val="1"/>
                <c:pt idx="0">
                  <c:v>JUL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USIK'!$A$115:$A$118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USIK'!$H$115:$H$118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7"/>
          <c:order val="7"/>
          <c:tx>
            <c:strRef>
              <c:f>'GRAF TUNGGAKAN - JGN USIK'!$I$114</c:f>
              <c:strCache>
                <c:ptCount val="1"/>
                <c:pt idx="0">
                  <c:v>AUG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USIK'!$A$115:$A$118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USIK'!$I$115:$I$118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8"/>
          <c:order val="8"/>
          <c:tx>
            <c:strRef>
              <c:f>'GRAF TUNGGAKAN - JGN USIK'!$J$114</c:f>
              <c:strCache>
                <c:ptCount val="1"/>
                <c:pt idx="0">
                  <c:v>SEP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USIK'!$A$115:$A$118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USIK'!$J$115:$J$118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9"/>
          <c:order val="9"/>
          <c:tx>
            <c:strRef>
              <c:f>'GRAF TUNGGAKAN - JGN USIK'!$K$114</c:f>
              <c:strCache>
                <c:ptCount val="1"/>
                <c:pt idx="0">
                  <c:v>OCT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USIK'!$A$115:$A$118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USIK'!$K$115:$K$118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c:formatCode="&quot;RM&quot;#,##0.00_);[Red]\(&quot;RM&quot;#,##0.00\)">
                  <c:v>0</c:v>
                </c:pt>
              </c:numCache>
            </c:numRef>
          </c:val>
        </c:ser>
        <c:ser>
          <c:idx val="10"/>
          <c:order val="10"/>
          <c:tx>
            <c:strRef>
              <c:f>'GRAF TUNGGAKAN - JGN USIK'!$L$114</c:f>
              <c:strCache>
                <c:ptCount val="1"/>
                <c:pt idx="0">
                  <c:v>NOV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USIK'!$A$115:$A$118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USIK'!$L$115:$L$118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 c:formatCode="&quot;RM&quot;#,##0.00_);[Red]\(&quot;RM&quot;#,##0.00\)">
                  <c:v>0</c:v>
                </c:pt>
                <c:pt idx="3" c:formatCode="&quot;RM&quot;#,##0.00_);[Red]\(&quot;RM&quot;#,##0.00\)">
                  <c:v>0</c:v>
                </c:pt>
              </c:numCache>
            </c:numRef>
          </c:val>
        </c:ser>
        <c:ser>
          <c:idx val="11"/>
          <c:order val="11"/>
          <c:tx>
            <c:strRef>
              <c:f>'GRAF TUNGGAKAN - JGN USIK'!$M$114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USIK'!$A$115:$A$118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TUNGGAKAN - JGN USIK'!$M$115:$M$118</c:f>
              <c:numCache>
                <c:formatCode>"RM"#,##0.00_);[Red]\("RM"#,##0.00\)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0"/>
        <c:axId val="810870363"/>
        <c:axId val="897866165"/>
      </c:barChart>
      <c:catAx>
        <c:axId val="81087036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897866165"/>
        <c:crosses val="autoZero"/>
        <c:auto val="1"/>
        <c:lblAlgn val="ctr"/>
        <c:lblOffset val="100"/>
        <c:noMultiLvlLbl val="0"/>
      </c:catAx>
      <c:valAx>
        <c:axId val="89786616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RM-4409]#,##0.00;\-[$RM-4409]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8108703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8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800" b="1">
          <a:solidFill>
            <a:sysClr val="windowText" lastClr="000000"/>
          </a:solidFill>
        </a:defRPr>
      </a:pPr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 TUNGGAKAN - JGN USIK'!$B$135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USIK'!$A$136:$A$138</c:f>
              <c:strCache>
                <c:ptCount val="3"/>
                <c:pt idx="0">
                  <c:v>JLN KERETAPI LAMA, KAPAR</c:v>
                </c:pt>
                <c:pt idx="1">
                  <c:v>ALPINIA</c:v>
                </c:pt>
                <c:pt idx="2">
                  <c:v>DAMAI UTAMA</c:v>
                </c:pt>
              </c:strCache>
            </c:strRef>
          </c:cat>
          <c:val>
            <c:numRef>
              <c:f>'GRAF TUNGGAKAN - JGN USIK'!$B$136:$B$138</c:f>
              <c:numCache>
                <c:formatCode>[$RM-4409]#,##0.00;\-[$RM-4409]#,##0.00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'GRAF TUNGGAKAN - JGN USIK'!$C$135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USIK'!$A$136:$A$138</c:f>
              <c:strCache>
                <c:ptCount val="3"/>
                <c:pt idx="0">
                  <c:v>JLN KERETAPI LAMA, KAPAR</c:v>
                </c:pt>
                <c:pt idx="1">
                  <c:v>ALPINIA</c:v>
                </c:pt>
                <c:pt idx="2">
                  <c:v>DAMAI UTAMA</c:v>
                </c:pt>
              </c:strCache>
            </c:strRef>
          </c:cat>
          <c:val>
            <c:numRef>
              <c:f>'GRAF TUNGGAKAN - JGN USIK'!$C$136:$C$138</c:f>
              <c:numCache>
                <c:formatCode>[$RM-4409]#,##0.00;\-[$RM-4409]#,##0.00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'GRAF TUNGGAKAN - JGN USIK'!$D$135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USIK'!$A$136:$A$138</c:f>
              <c:strCache>
                <c:ptCount val="3"/>
                <c:pt idx="0">
                  <c:v>JLN KERETAPI LAMA, KAPAR</c:v>
                </c:pt>
                <c:pt idx="1">
                  <c:v>ALPINIA</c:v>
                </c:pt>
                <c:pt idx="2">
                  <c:v>DAMAI UTAMA</c:v>
                </c:pt>
              </c:strCache>
            </c:strRef>
          </c:cat>
          <c:val>
            <c:numRef>
              <c:f>'GRAF TUNGGAKAN - JGN USIK'!$D$136:$D$138</c:f>
              <c:numCache>
                <c:formatCode>[$RM-4409]#,##0.00;\-[$RM-4409]#,##0.00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3"/>
          <c:order val="3"/>
          <c:tx>
            <c:strRef>
              <c:f>'GRAF TUNGGAKAN - JGN USIK'!$E$135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USIK'!$A$136:$A$138</c:f>
              <c:strCache>
                <c:ptCount val="3"/>
                <c:pt idx="0">
                  <c:v>JLN KERETAPI LAMA, KAPAR</c:v>
                </c:pt>
                <c:pt idx="1">
                  <c:v>ALPINIA</c:v>
                </c:pt>
                <c:pt idx="2">
                  <c:v>DAMAI UTAMA</c:v>
                </c:pt>
              </c:strCache>
            </c:strRef>
          </c:cat>
          <c:val>
            <c:numRef>
              <c:f>'GRAF TUNGGAKAN - JGN USIK'!$E$136:$E$138</c:f>
              <c:numCache>
                <c:formatCode>[$RM-4409]#,##0.00;\-[$RM-4409]#,##0.00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4"/>
          <c:order val="4"/>
          <c:tx>
            <c:strRef>
              <c:f>'GRAF TUNGGAKAN - JGN USIK'!$F$135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USIK'!$A$136:$A$138</c:f>
              <c:strCache>
                <c:ptCount val="3"/>
                <c:pt idx="0">
                  <c:v>JLN KERETAPI LAMA, KAPAR</c:v>
                </c:pt>
                <c:pt idx="1">
                  <c:v>ALPINIA</c:v>
                </c:pt>
                <c:pt idx="2">
                  <c:v>DAMAI UTAMA</c:v>
                </c:pt>
              </c:strCache>
            </c:strRef>
          </c:cat>
          <c:val>
            <c:numRef>
              <c:f>'GRAF TUNGGAKAN - JGN USIK'!$F$136:$F$138</c:f>
              <c:numCache>
                <c:formatCode>[$RM-4409]#,##0.00;\-[$RM-4409]#,##0.00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5"/>
          <c:order val="5"/>
          <c:tx>
            <c:strRef>
              <c:f>'GRAF TUNGGAKAN - JGN USIK'!$G$135</c:f>
              <c:strCache>
                <c:ptCount val="1"/>
                <c:pt idx="0">
                  <c:v>JUN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USIK'!$A$136:$A$138</c:f>
              <c:strCache>
                <c:ptCount val="3"/>
                <c:pt idx="0">
                  <c:v>JLN KERETAPI LAMA, KAPAR</c:v>
                </c:pt>
                <c:pt idx="1">
                  <c:v>ALPINIA</c:v>
                </c:pt>
                <c:pt idx="2">
                  <c:v>DAMAI UTAMA</c:v>
                </c:pt>
              </c:strCache>
            </c:strRef>
          </c:cat>
          <c:val>
            <c:numRef>
              <c:f>'GRAF TUNGGAKAN - JGN USIK'!$G$136:$G$138</c:f>
              <c:numCache>
                <c:formatCode>[$RM-4409]#,##0.00;\-[$RM-4409]#,##0.00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6"/>
          <c:order val="6"/>
          <c:tx>
            <c:strRef>
              <c:f>'GRAF TUNGGAKAN - JGN USIK'!$H$135</c:f>
              <c:strCache>
                <c:ptCount val="1"/>
                <c:pt idx="0">
                  <c:v>JUL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USIK'!$A$136:$A$138</c:f>
              <c:strCache>
                <c:ptCount val="3"/>
                <c:pt idx="0">
                  <c:v>JLN KERETAPI LAMA, KAPAR</c:v>
                </c:pt>
                <c:pt idx="1">
                  <c:v>ALPINIA</c:v>
                </c:pt>
                <c:pt idx="2">
                  <c:v>DAMAI UTAMA</c:v>
                </c:pt>
              </c:strCache>
            </c:strRef>
          </c:cat>
          <c:val>
            <c:numRef>
              <c:f>'GRAF TUNGGAKAN - JGN USIK'!$H$136:$H$138</c:f>
              <c:numCache>
                <c:formatCode>[$RM-4409]#,##0.00;\-[$RM-4409]#,##0.00</c:formatCode>
                <c:ptCount val="3"/>
                <c:pt idx="0">
                  <c:v>100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7"/>
          <c:order val="7"/>
          <c:tx>
            <c:strRef>
              <c:f>'GRAF TUNGGAKAN - JGN USIK'!$I$135</c:f>
              <c:strCache>
                <c:ptCount val="1"/>
                <c:pt idx="0">
                  <c:v>AUG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USIK'!$A$136:$A$138</c:f>
              <c:strCache>
                <c:ptCount val="3"/>
                <c:pt idx="0">
                  <c:v>JLN KERETAPI LAMA, KAPAR</c:v>
                </c:pt>
                <c:pt idx="1">
                  <c:v>ALPINIA</c:v>
                </c:pt>
                <c:pt idx="2">
                  <c:v>DAMAI UTAMA</c:v>
                </c:pt>
              </c:strCache>
            </c:strRef>
          </c:cat>
          <c:val>
            <c:numRef>
              <c:f>'GRAF TUNGGAKAN - JGN USIK'!$I$136:$I$138</c:f>
              <c:numCache>
                <c:formatCode>"RM"#,##0.00_);[Red]\("RM"#,##0.00\)</c:formatCode>
                <c:ptCount val="3"/>
                <c:pt idx="0">
                  <c:v>0</c:v>
                </c:pt>
                <c:pt idx="1" c:formatCode="[$RM-4409]#,##0.00;\-[$RM-4409]#,##0.00">
                  <c:v>0</c:v>
                </c:pt>
                <c:pt idx="2" c:formatCode="[$RM-4409]#,##0.00;\-[$RM-4409]#,##0.00">
                  <c:v>0</c:v>
                </c:pt>
              </c:numCache>
            </c:numRef>
          </c:val>
        </c:ser>
        <c:ser>
          <c:idx val="8"/>
          <c:order val="8"/>
          <c:tx>
            <c:strRef>
              <c:f>'GRAF TUNGGAKAN - JGN USIK'!$J$135</c:f>
              <c:strCache>
                <c:ptCount val="1"/>
                <c:pt idx="0">
                  <c:v>SEP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USIK'!$A$136:$A$138</c:f>
              <c:strCache>
                <c:ptCount val="3"/>
                <c:pt idx="0">
                  <c:v>JLN KERETAPI LAMA, KAPAR</c:v>
                </c:pt>
                <c:pt idx="1">
                  <c:v>ALPINIA</c:v>
                </c:pt>
                <c:pt idx="2">
                  <c:v>DAMAI UTAMA</c:v>
                </c:pt>
              </c:strCache>
            </c:strRef>
          </c:cat>
          <c:val>
            <c:numRef>
              <c:f>'GRAF TUNGGAKAN - JGN USIK'!$J$136:$J$138</c:f>
              <c:numCache>
                <c:formatCode>[$RM-4409]#,##0.00;\-[$RM-4409]#,##0.00</c:formatCode>
                <c:ptCount val="3"/>
                <c:pt idx="0">
                  <c:v>450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9"/>
          <c:order val="9"/>
          <c:tx>
            <c:strRef>
              <c:f>'GRAF TUNGGAKAN - JGN USIK'!$K$135</c:f>
              <c:strCache>
                <c:ptCount val="1"/>
                <c:pt idx="0">
                  <c:v>OCT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USIK'!$A$136:$A$138</c:f>
              <c:strCache>
                <c:ptCount val="3"/>
                <c:pt idx="0">
                  <c:v>JLN KERETAPI LAMA, KAPAR</c:v>
                </c:pt>
                <c:pt idx="1">
                  <c:v>ALPINIA</c:v>
                </c:pt>
                <c:pt idx="2">
                  <c:v>DAMAI UTAMA</c:v>
                </c:pt>
              </c:strCache>
            </c:strRef>
          </c:cat>
          <c:val>
            <c:numRef>
              <c:f>'GRAF TUNGGAKAN - JGN USIK'!$K$136:$K$138</c:f>
              <c:numCache>
                <c:formatCode>[$RM-4409]#,##0.00;\-[$RM-4409]#,##0.00</c:formatCode>
                <c:ptCount val="3"/>
                <c:pt idx="0">
                  <c:v>150</c:v>
                </c:pt>
                <c:pt idx="1">
                  <c:v>0</c:v>
                </c:pt>
                <c:pt idx="2">
                  <c:v>500</c:v>
                </c:pt>
              </c:numCache>
            </c:numRef>
          </c:val>
        </c:ser>
        <c:ser>
          <c:idx val="10"/>
          <c:order val="10"/>
          <c:tx>
            <c:strRef>
              <c:f>'GRAF TUNGGAKAN - JGN USIK'!$L$135</c:f>
              <c:strCache>
                <c:ptCount val="1"/>
                <c:pt idx="0">
                  <c:v>NOV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USIK'!$A$136:$A$138</c:f>
              <c:strCache>
                <c:ptCount val="3"/>
                <c:pt idx="0">
                  <c:v>JLN KERETAPI LAMA, KAPAR</c:v>
                </c:pt>
                <c:pt idx="1">
                  <c:v>ALPINIA</c:v>
                </c:pt>
                <c:pt idx="2">
                  <c:v>DAMAI UTAMA</c:v>
                </c:pt>
              </c:strCache>
            </c:strRef>
          </c:cat>
          <c:val>
            <c:numRef>
              <c:f>'GRAF TUNGGAKAN - JGN USIK'!$L$136:$L$138</c:f>
              <c:numCache>
                <c:formatCode>[$RM-4409]#,##0.00;\-[$RM-4409]#,##0.00</c:formatCode>
                <c:ptCount val="3"/>
                <c:pt idx="0">
                  <c:v>600</c:v>
                </c:pt>
                <c:pt idx="1">
                  <c:v>0</c:v>
                </c:pt>
                <c:pt idx="2">
                  <c:v>650</c:v>
                </c:pt>
              </c:numCache>
            </c:numRef>
          </c:val>
        </c:ser>
        <c:ser>
          <c:idx val="11"/>
          <c:order val="11"/>
          <c:tx>
            <c:strRef>
              <c:f>'GRAF TUNGGAKAN - JGN USIK'!$M$135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USIK'!$A$136:$A$138</c:f>
              <c:strCache>
                <c:ptCount val="3"/>
                <c:pt idx="0">
                  <c:v>JLN KERETAPI LAMA, KAPAR</c:v>
                </c:pt>
                <c:pt idx="1">
                  <c:v>ALPINIA</c:v>
                </c:pt>
                <c:pt idx="2">
                  <c:v>DAMAI UTAMA</c:v>
                </c:pt>
              </c:strCache>
            </c:strRef>
          </c:cat>
          <c:val>
            <c:numRef>
              <c:f>'GRAF TUNGGAKAN - JGN USIK'!$M$136:$M$138</c:f>
              <c:numCache>
                <c:formatCode>"RM"#,##0.00_);[Red]\("RM"#,##0.00\)</c:formatCode>
                <c:ptCount val="3"/>
                <c:pt idx="0">
                  <c:v>1200</c:v>
                </c:pt>
                <c:pt idx="1">
                  <c:v>0</c:v>
                </c:pt>
                <c:pt idx="2">
                  <c:v>550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0"/>
        <c:axId val="279256024"/>
        <c:axId val="799641160"/>
      </c:barChart>
      <c:catAx>
        <c:axId val="2792560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7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799641160"/>
        <c:crosses val="autoZero"/>
        <c:auto val="1"/>
        <c:lblAlgn val="ctr"/>
        <c:lblOffset val="100"/>
        <c:noMultiLvlLbl val="0"/>
      </c:catAx>
      <c:valAx>
        <c:axId val="799641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RM-4409]#,##0.00;\-[$RM-4409]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7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279256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7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7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7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700" b="1">
          <a:solidFill>
            <a:sysClr val="windowText" lastClr="000000"/>
          </a:solidFill>
        </a:defRPr>
      </a:pPr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 TUNGGAKAN - JGN USIK'!$B$155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USIK'!$A$156:$A$159</c:f>
              <c:strCache>
                <c:ptCount val="4"/>
                <c:pt idx="0">
                  <c:v>AZARIA</c:v>
                </c:pt>
                <c:pt idx="1">
                  <c:v>ASTERIA</c:v>
                </c:pt>
                <c:pt idx="2">
                  <c:v>ARISTA</c:v>
                </c:pt>
                <c:pt idx="3">
                  <c:v>TRIFOLIS</c:v>
                </c:pt>
              </c:strCache>
            </c:strRef>
          </c:cat>
          <c:val>
            <c:numRef>
              <c:f>'GRAF TUNGGAKAN - JGN USIK'!$B$156:$B$159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'GRAF TUNGGAKAN - JGN USIK'!$C$155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USIK'!$A$156:$A$159</c:f>
              <c:strCache>
                <c:ptCount val="4"/>
                <c:pt idx="0">
                  <c:v>AZARIA</c:v>
                </c:pt>
                <c:pt idx="1">
                  <c:v>ASTERIA</c:v>
                </c:pt>
                <c:pt idx="2">
                  <c:v>ARISTA</c:v>
                </c:pt>
                <c:pt idx="3">
                  <c:v>TRIFOLIS</c:v>
                </c:pt>
              </c:strCache>
            </c:strRef>
          </c:cat>
          <c:val>
            <c:numRef>
              <c:f>'GRAF TUNGGAKAN - JGN USIK'!$C$156:$C$159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'GRAF TUNGGAKAN - JGN USIK'!$D$155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USIK'!$A$156:$A$159</c:f>
              <c:strCache>
                <c:ptCount val="4"/>
                <c:pt idx="0">
                  <c:v>AZARIA</c:v>
                </c:pt>
                <c:pt idx="1">
                  <c:v>ASTERIA</c:v>
                </c:pt>
                <c:pt idx="2">
                  <c:v>ARISTA</c:v>
                </c:pt>
                <c:pt idx="3">
                  <c:v>TRIFOLIS</c:v>
                </c:pt>
              </c:strCache>
            </c:strRef>
          </c:cat>
          <c:val>
            <c:numRef>
              <c:f>'GRAF TUNGGAKAN - JGN USIK'!$D$156:$D$159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3"/>
          <c:order val="3"/>
          <c:tx>
            <c:strRef>
              <c:f>'GRAF TUNGGAKAN - JGN USIK'!$E$155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USIK'!$A$156:$A$159</c:f>
              <c:strCache>
                <c:ptCount val="4"/>
                <c:pt idx="0">
                  <c:v>AZARIA</c:v>
                </c:pt>
                <c:pt idx="1">
                  <c:v>ASTERIA</c:v>
                </c:pt>
                <c:pt idx="2">
                  <c:v>ARISTA</c:v>
                </c:pt>
                <c:pt idx="3">
                  <c:v>TRIFOLIS</c:v>
                </c:pt>
              </c:strCache>
            </c:strRef>
          </c:cat>
          <c:val>
            <c:numRef>
              <c:f>'GRAF TUNGGAKAN - JGN USIK'!$E$156:$E$159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4"/>
          <c:order val="4"/>
          <c:tx>
            <c:strRef>
              <c:f>'GRAF TUNGGAKAN - JGN USIK'!$F$155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USIK'!$A$156:$A$159</c:f>
              <c:strCache>
                <c:ptCount val="4"/>
                <c:pt idx="0">
                  <c:v>AZARIA</c:v>
                </c:pt>
                <c:pt idx="1">
                  <c:v>ASTERIA</c:v>
                </c:pt>
                <c:pt idx="2">
                  <c:v>ARISTA</c:v>
                </c:pt>
                <c:pt idx="3">
                  <c:v>TRIFOLIS</c:v>
                </c:pt>
              </c:strCache>
            </c:strRef>
          </c:cat>
          <c:val>
            <c:numRef>
              <c:f>'GRAF TUNGGAKAN - JGN USIK'!$F$156:$F$159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5"/>
          <c:order val="5"/>
          <c:tx>
            <c:strRef>
              <c:f>'GRAF TUNGGAKAN - JGN USIK'!$G$155</c:f>
              <c:strCache>
                <c:ptCount val="1"/>
                <c:pt idx="0">
                  <c:v>JUN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USIK'!$A$156:$A$159</c:f>
              <c:strCache>
                <c:ptCount val="4"/>
                <c:pt idx="0">
                  <c:v>AZARIA</c:v>
                </c:pt>
                <c:pt idx="1">
                  <c:v>ASTERIA</c:v>
                </c:pt>
                <c:pt idx="2">
                  <c:v>ARISTA</c:v>
                </c:pt>
                <c:pt idx="3">
                  <c:v>TRIFOLIS</c:v>
                </c:pt>
              </c:strCache>
            </c:strRef>
          </c:cat>
          <c:val>
            <c:numRef>
              <c:f>'GRAF TUNGGAKAN - JGN USIK'!$G$156:$G$159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1800</c:v>
                </c:pt>
              </c:numCache>
            </c:numRef>
          </c:val>
        </c:ser>
        <c:ser>
          <c:idx val="6"/>
          <c:order val="6"/>
          <c:tx>
            <c:strRef>
              <c:f>'GRAF TUNGGAKAN - JGN USIK'!$H$155</c:f>
              <c:strCache>
                <c:ptCount val="1"/>
                <c:pt idx="0">
                  <c:v>JUL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USIK'!$A$156:$A$159</c:f>
              <c:strCache>
                <c:ptCount val="4"/>
                <c:pt idx="0">
                  <c:v>AZARIA</c:v>
                </c:pt>
                <c:pt idx="1">
                  <c:v>ASTERIA</c:v>
                </c:pt>
                <c:pt idx="2">
                  <c:v>ARISTA</c:v>
                </c:pt>
                <c:pt idx="3">
                  <c:v>TRIFOLIS</c:v>
                </c:pt>
              </c:strCache>
            </c:strRef>
          </c:cat>
          <c:val>
            <c:numRef>
              <c:f>'GRAF TUNGGAKAN - JGN USIK'!$H$156:$H$159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7"/>
          <c:order val="7"/>
          <c:tx>
            <c:strRef>
              <c:f>'GRAF TUNGGAKAN - JGN USIK'!$I$155</c:f>
              <c:strCache>
                <c:ptCount val="1"/>
                <c:pt idx="0">
                  <c:v>AUG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USIK'!$A$156:$A$159</c:f>
              <c:strCache>
                <c:ptCount val="4"/>
                <c:pt idx="0">
                  <c:v>AZARIA</c:v>
                </c:pt>
                <c:pt idx="1">
                  <c:v>ASTERIA</c:v>
                </c:pt>
                <c:pt idx="2">
                  <c:v>ARISTA</c:v>
                </c:pt>
                <c:pt idx="3">
                  <c:v>TRIFOLIS</c:v>
                </c:pt>
              </c:strCache>
            </c:strRef>
          </c:cat>
          <c:val>
            <c:numRef>
              <c:f>'GRAF TUNGGAKAN - JGN USIK'!$I$156:$I$159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800</c:v>
                </c:pt>
              </c:numCache>
            </c:numRef>
          </c:val>
        </c:ser>
        <c:ser>
          <c:idx val="8"/>
          <c:order val="8"/>
          <c:tx>
            <c:strRef>
              <c:f>'GRAF TUNGGAKAN - JGN USIK'!$J$155</c:f>
              <c:strCache>
                <c:ptCount val="1"/>
                <c:pt idx="0">
                  <c:v>SEP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USIK'!$A$156:$A$159</c:f>
              <c:strCache>
                <c:ptCount val="4"/>
                <c:pt idx="0">
                  <c:v>AZARIA</c:v>
                </c:pt>
                <c:pt idx="1">
                  <c:v>ASTERIA</c:v>
                </c:pt>
                <c:pt idx="2">
                  <c:v>ARISTA</c:v>
                </c:pt>
                <c:pt idx="3">
                  <c:v>TRIFOLIS</c:v>
                </c:pt>
              </c:strCache>
            </c:strRef>
          </c:cat>
          <c:val>
            <c:numRef>
              <c:f>'GRAF TUNGGAKAN - JGN USIK'!$J$156:$J$159</c:f>
              <c:numCache>
                <c:formatCode>[$RM-4409]#,##0.00;\-[$RM-4409]#,##0.00</c:formatCode>
                <c:ptCount val="4"/>
                <c:pt idx="0">
                  <c:v>700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9"/>
          <c:order val="9"/>
          <c:tx>
            <c:strRef>
              <c:f>'GRAF TUNGGAKAN - JGN USIK'!$K$155</c:f>
              <c:strCache>
                <c:ptCount val="1"/>
                <c:pt idx="0">
                  <c:v>OCT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USIK'!$A$156:$A$159</c:f>
              <c:strCache>
                <c:ptCount val="4"/>
                <c:pt idx="0">
                  <c:v>AZARIA</c:v>
                </c:pt>
                <c:pt idx="1">
                  <c:v>ASTERIA</c:v>
                </c:pt>
                <c:pt idx="2">
                  <c:v>ARISTA</c:v>
                </c:pt>
                <c:pt idx="3">
                  <c:v>TRIFOLIS</c:v>
                </c:pt>
              </c:strCache>
            </c:strRef>
          </c:cat>
          <c:val>
            <c:numRef>
              <c:f>'GRAF TUNGGAKAN - JGN USIK'!$K$156:$K$159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0"/>
          <c:order val="10"/>
          <c:tx>
            <c:strRef>
              <c:f>'GRAF TUNGGAKAN - JGN USIK'!$L$155</c:f>
              <c:strCache>
                <c:ptCount val="1"/>
                <c:pt idx="0">
                  <c:v>NOV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USIK'!$A$156:$A$159</c:f>
              <c:strCache>
                <c:ptCount val="4"/>
                <c:pt idx="0">
                  <c:v>AZARIA</c:v>
                </c:pt>
                <c:pt idx="1">
                  <c:v>ASTERIA</c:v>
                </c:pt>
                <c:pt idx="2">
                  <c:v>ARISTA</c:v>
                </c:pt>
                <c:pt idx="3">
                  <c:v>TRIFOLIS</c:v>
                </c:pt>
              </c:strCache>
            </c:strRef>
          </c:cat>
          <c:val>
            <c:numRef>
              <c:f>'GRAF TUNGGAKAN - JGN USIK'!$L$156:$L$159</c:f>
              <c:numCache>
                <c:formatCode>[$RM-4409]#,##0.00;\-[$RM-4409]#,##0.00</c:formatCode>
                <c:ptCount val="4"/>
                <c:pt idx="0">
                  <c:v>0</c:v>
                </c:pt>
                <c:pt idx="1">
                  <c:v>700</c:v>
                </c:pt>
                <c:pt idx="2" c:formatCode="&quot;RM&quot;#,##0.00_);[Red]\(&quot;RM&quot;#,##0.00\)">
                  <c:v>0</c:v>
                </c:pt>
                <c:pt idx="3" c:formatCode="&quot;RM&quot;#,##0.00_);[Red]\(&quot;RM&quot;#,##0.00\)">
                  <c:v>0</c:v>
                </c:pt>
              </c:numCache>
            </c:numRef>
          </c:val>
        </c:ser>
        <c:ser>
          <c:idx val="11"/>
          <c:order val="11"/>
          <c:tx>
            <c:strRef>
              <c:f>'GRAF TUNGGAKAN - JGN USIK'!$M$155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USIK'!$A$156:$A$159</c:f>
              <c:strCache>
                <c:ptCount val="4"/>
                <c:pt idx="0">
                  <c:v>AZARIA</c:v>
                </c:pt>
                <c:pt idx="1">
                  <c:v>ASTERIA</c:v>
                </c:pt>
                <c:pt idx="2">
                  <c:v>ARISTA</c:v>
                </c:pt>
                <c:pt idx="3">
                  <c:v>TRIFOLIS</c:v>
                </c:pt>
              </c:strCache>
            </c:strRef>
          </c:cat>
          <c:val>
            <c:numRef>
              <c:f>'GRAF TUNGGAKAN - JGN USIK'!$M$156:$M$159</c:f>
              <c:numCache>
                <c:formatCode>"RM"#,##0.00_);[Red]\("RM"#,##0.00\)</c:formatCode>
                <c:ptCount val="4"/>
                <c:pt idx="0">
                  <c:v>0</c:v>
                </c:pt>
                <c:pt idx="1">
                  <c:v>1650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0"/>
        <c:axId val="537288403"/>
        <c:axId val="117182023"/>
      </c:barChart>
      <c:catAx>
        <c:axId val="53728840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117182023"/>
        <c:crosses val="autoZero"/>
        <c:auto val="1"/>
        <c:lblAlgn val="ctr"/>
        <c:lblOffset val="100"/>
        <c:noMultiLvlLbl val="0"/>
      </c:catAx>
      <c:valAx>
        <c:axId val="117182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RM-4409]#,##0.00;\-[$RM-4409]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5372884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8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800" b="1">
          <a:solidFill>
            <a:sysClr val="windowText" lastClr="000000"/>
          </a:solidFill>
        </a:defRPr>
      </a:pPr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 TUNGGAKAN - JGN USIK'!$B$177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USIK'!$A$178:$A$182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TUNGGAKAN - JGN USIK'!$B$178:$B$182</c:f>
              <c:numCache>
                <c:formatCode>[$RM-4409]#,##0.00;\-[$RM-4409]#,##0.00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c:formatCode="&quot;RM&quot;#,##0.00_);[Red]\(&quot;RM&quot;#,##0.00\)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'GRAF TUNGGAKAN - JGN USIK'!$C$177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USIK'!$A$178:$A$182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TUNGGAKAN - JGN USIK'!$C$178:$C$182</c:f>
              <c:numCache>
                <c:formatCode>[$RM-4409]#,##0.00;\-[$RM-4409]#,##0.00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c:formatCode="&quot;RM&quot;#,##0.00_);[Red]\(&quot;RM&quot;#,##0.00\)">
                  <c:v>0</c:v>
                </c:pt>
              </c:numCache>
            </c:numRef>
          </c:val>
        </c:ser>
        <c:ser>
          <c:idx val="2"/>
          <c:order val="2"/>
          <c:tx>
            <c:strRef>
              <c:f>'GRAF TUNGGAKAN - JGN USIK'!$D$177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USIK'!$A$178:$A$182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TUNGGAKAN - JGN USIK'!$D$178:$D$182</c:f>
              <c:numCache>
                <c:formatCode>[$RM-4409]#,##0.00;\-[$RM-4409]#,##0.00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c:formatCode="&quot;RM&quot;#,##0.00_);[Red]\(&quot;RM&quot;#,##0.00\)">
                  <c:v>0</c:v>
                </c:pt>
              </c:numCache>
            </c:numRef>
          </c:val>
        </c:ser>
        <c:ser>
          <c:idx val="3"/>
          <c:order val="3"/>
          <c:tx>
            <c:strRef>
              <c:f>'GRAF TUNGGAKAN - JGN USIK'!$E$177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USIK'!$A$178:$A$182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TUNGGAKAN - JGN USIK'!$E$178:$E$182</c:f>
              <c:numCache>
                <c:formatCode>[$RM-4409]#,##0.00;\-[$RM-4409]#,##0.00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c:formatCode="&quot;RM&quot;#,##0.00_);[Red]\(&quot;RM&quot;#,##0.00\)">
                  <c:v>0</c:v>
                </c:pt>
              </c:numCache>
            </c:numRef>
          </c:val>
        </c:ser>
        <c:ser>
          <c:idx val="4"/>
          <c:order val="4"/>
          <c:tx>
            <c:strRef>
              <c:f>'GRAF TUNGGAKAN - JGN USIK'!$F$177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USIK'!$A$178:$A$182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TUNGGAKAN - JGN USIK'!$F$178:$F$182</c:f>
              <c:numCache>
                <c:formatCode>[$RM-4409]#,##0.00;\-[$RM-4409]#,##0.00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c:formatCode="&quot;RM&quot;#,##0.00_);[Red]\(&quot;RM&quot;#,##0.00\)">
                  <c:v>0</c:v>
                </c:pt>
              </c:numCache>
            </c:numRef>
          </c:val>
        </c:ser>
        <c:ser>
          <c:idx val="5"/>
          <c:order val="5"/>
          <c:tx>
            <c:strRef>
              <c:f>'GRAF TUNGGAKAN - JGN USIK'!$G$177</c:f>
              <c:strCache>
                <c:ptCount val="1"/>
                <c:pt idx="0">
                  <c:v>JUN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USIK'!$A$178:$A$182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TUNGGAKAN - JGN USIK'!$G$178:$G$182</c:f>
              <c:numCache>
                <c:formatCode>[$RM-4409]#,##0.00;\-[$RM-4409]#,##0.00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c:formatCode="&quot;RM&quot;#,##0.00_);[Red]\(&quot;RM&quot;#,##0.00\)">
                  <c:v>0</c:v>
                </c:pt>
              </c:numCache>
            </c:numRef>
          </c:val>
        </c:ser>
        <c:ser>
          <c:idx val="6"/>
          <c:order val="6"/>
          <c:tx>
            <c:strRef>
              <c:f>'GRAF TUNGGAKAN - JGN USIK'!$H$177</c:f>
              <c:strCache>
                <c:ptCount val="1"/>
                <c:pt idx="0">
                  <c:v>JUL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USIK'!$A$178:$A$182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TUNGGAKAN - JGN USIK'!$H$178:$H$182</c:f>
              <c:numCache>
                <c:formatCode>[$RM-4409]#,##0.00;\-[$RM-4409]#,##0.00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c:formatCode="&quot;RM&quot;#,##0.00_);[Red]\(&quot;RM&quot;#,##0.00\)">
                  <c:v>0</c:v>
                </c:pt>
              </c:numCache>
            </c:numRef>
          </c:val>
        </c:ser>
        <c:ser>
          <c:idx val="7"/>
          <c:order val="7"/>
          <c:tx>
            <c:strRef>
              <c:f>'GRAF TUNGGAKAN - JGN USIK'!$I$177</c:f>
              <c:strCache>
                <c:ptCount val="1"/>
                <c:pt idx="0">
                  <c:v>AUG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USIK'!$A$178:$A$182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TUNGGAKAN - JGN USIK'!$I$178:$I$182</c:f>
              <c:numCache>
                <c:formatCode>[$RM-4409]#,##0.00;\-[$RM-4409]#,##0.00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c:formatCode="&quot;RM&quot;#,##0.00_);[Red]\(&quot;RM&quot;#,##0.00\)">
                  <c:v>0</c:v>
                </c:pt>
              </c:numCache>
            </c:numRef>
          </c:val>
        </c:ser>
        <c:ser>
          <c:idx val="8"/>
          <c:order val="8"/>
          <c:tx>
            <c:strRef>
              <c:f>'GRAF TUNGGAKAN - JGN USIK'!$J$177</c:f>
              <c:strCache>
                <c:ptCount val="1"/>
                <c:pt idx="0">
                  <c:v>SEP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USIK'!$A$178:$A$182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TUNGGAKAN - JGN USIK'!$J$178:$J$182</c:f>
              <c:numCache>
                <c:formatCode>[$RM-4409]#,##0.00;\-[$RM-4409]#,##0.00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c:formatCode="&quot;RM&quot;#,##0.00_);[Red]\(&quot;RM&quot;#,##0.00\)">
                  <c:v>0</c:v>
                </c:pt>
              </c:numCache>
            </c:numRef>
          </c:val>
        </c:ser>
        <c:ser>
          <c:idx val="9"/>
          <c:order val="9"/>
          <c:tx>
            <c:strRef>
              <c:f>'GRAF TUNGGAKAN - JGN USIK'!$K$177</c:f>
              <c:strCache>
                <c:ptCount val="1"/>
                <c:pt idx="0">
                  <c:v>OCT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USIK'!$A$178:$A$182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TUNGGAKAN - JGN USIK'!$K$178:$K$182</c:f>
              <c:numCache>
                <c:formatCode>[$RM-4409]#,##0.00;\-[$RM-4409]#,##0.00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c:formatCode="&quot;RM&quot;#,##0.00_);[Red]\(&quot;RM&quot;#,##0.00\)">
                  <c:v>0</c:v>
                </c:pt>
              </c:numCache>
            </c:numRef>
          </c:val>
        </c:ser>
        <c:ser>
          <c:idx val="10"/>
          <c:order val="10"/>
          <c:tx>
            <c:strRef>
              <c:f>'GRAF TUNGGAKAN - JGN USIK'!$L$177</c:f>
              <c:strCache>
                <c:ptCount val="1"/>
                <c:pt idx="0">
                  <c:v>NOV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USIK'!$A$178:$A$182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TUNGGAKAN - JGN USIK'!$L$178:$L$182</c:f>
              <c:numCache>
                <c:formatCode>[$RM-4409]#,##0.00;\-[$RM-4409]#,##0.00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c:formatCode="&quot;RM&quot;#,##0.00_);[Red]\(&quot;RM&quot;#,##0.00\)">
                  <c:v>0</c:v>
                </c:pt>
              </c:numCache>
            </c:numRef>
          </c:val>
        </c:ser>
        <c:ser>
          <c:idx val="11"/>
          <c:order val="11"/>
          <c:tx>
            <c:strRef>
              <c:f>'GRAF TUNGGAKAN - JGN USIK'!$M$177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USIK'!$A$178:$A$182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TUNGGAKAN - JGN USIK'!$M$178:$M$182</c:f>
              <c:numCache>
                <c:formatCode>"RM"#,##0.00_);[Red]\("RM"#,##0.00\)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0"/>
        <c:axId val="49636347"/>
        <c:axId val="641846065"/>
      </c:barChart>
      <c:catAx>
        <c:axId val="4963634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7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641846065"/>
        <c:crosses val="autoZero"/>
        <c:auto val="1"/>
        <c:lblAlgn val="ctr"/>
        <c:lblOffset val="100"/>
        <c:noMultiLvlLbl val="0"/>
      </c:catAx>
      <c:valAx>
        <c:axId val="64184606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RM-4409]#,##0.00;\-[$RM-4409]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7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496363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7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7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7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700" b="1">
          <a:solidFill>
            <a:sysClr val="windowText" lastClr="000000"/>
          </a:solidFill>
        </a:defRPr>
      </a:pPr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 TUNGGAKAN - JGN USIK'!$B$200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USIK'!$A$201:$A$205</c:f>
              <c:strCache>
                <c:ptCount val="5"/>
                <c:pt idx="0">
                  <c:v>SYUHADA</c:v>
                </c:pt>
                <c:pt idx="1">
                  <c:v>AFIZIE</c:v>
                </c:pt>
                <c:pt idx="2">
                  <c:v>SHAFIKA</c:v>
                </c:pt>
                <c:pt idx="3">
                  <c:v>FATEHAH</c:v>
                </c:pt>
                <c:pt idx="4">
                  <c:v>SHAFAWI</c:v>
                </c:pt>
              </c:strCache>
            </c:strRef>
          </c:cat>
          <c:val>
            <c:numRef>
              <c:f>'GRAF TUNGGAKAN - JGN USIK'!$B$201:$B$205</c:f>
              <c:numCache>
                <c:formatCode>[$RM-4409]#,##0.00;\-[$RM-4409]#,##0.00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'GRAF TUNGGAKAN - JGN USIK'!$C$200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USIK'!$A$201:$A$205</c:f>
              <c:strCache>
                <c:ptCount val="5"/>
                <c:pt idx="0">
                  <c:v>SYUHADA</c:v>
                </c:pt>
                <c:pt idx="1">
                  <c:v>AFIZIE</c:v>
                </c:pt>
                <c:pt idx="2">
                  <c:v>SHAFIKA</c:v>
                </c:pt>
                <c:pt idx="3">
                  <c:v>FATEHAH</c:v>
                </c:pt>
                <c:pt idx="4">
                  <c:v>SHAFAWI</c:v>
                </c:pt>
              </c:strCache>
            </c:strRef>
          </c:cat>
          <c:val>
            <c:numRef>
              <c:f>'GRAF TUNGGAKAN - JGN USIK'!$C$201:$C$205</c:f>
              <c:numCache>
                <c:formatCode>[$RM-4409]#,##0.00;\-[$RM-4409]#,##0.00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'GRAF TUNGGAKAN - JGN USIK'!$D$200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USIK'!$A$201:$A$205</c:f>
              <c:strCache>
                <c:ptCount val="5"/>
                <c:pt idx="0">
                  <c:v>SYUHADA</c:v>
                </c:pt>
                <c:pt idx="1">
                  <c:v>AFIZIE</c:v>
                </c:pt>
                <c:pt idx="2">
                  <c:v>SHAFIKA</c:v>
                </c:pt>
                <c:pt idx="3">
                  <c:v>FATEHAH</c:v>
                </c:pt>
                <c:pt idx="4">
                  <c:v>SHAFAWI</c:v>
                </c:pt>
              </c:strCache>
            </c:strRef>
          </c:cat>
          <c:val>
            <c:numRef>
              <c:f>'GRAF TUNGGAKAN - JGN USIK'!$D$201:$D$205</c:f>
              <c:numCache>
                <c:formatCode>[$RM-4409]#,##0.00;\-[$RM-4409]#,##0.00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'GRAF TUNGGAKAN - JGN USIK'!$E$200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USIK'!$A$201:$A$205</c:f>
              <c:strCache>
                <c:ptCount val="5"/>
                <c:pt idx="0">
                  <c:v>SYUHADA</c:v>
                </c:pt>
                <c:pt idx="1">
                  <c:v>AFIZIE</c:v>
                </c:pt>
                <c:pt idx="2">
                  <c:v>SHAFIKA</c:v>
                </c:pt>
                <c:pt idx="3">
                  <c:v>FATEHAH</c:v>
                </c:pt>
                <c:pt idx="4">
                  <c:v>SHAFAWI</c:v>
                </c:pt>
              </c:strCache>
            </c:strRef>
          </c:cat>
          <c:val>
            <c:numRef>
              <c:f>'GRAF TUNGGAKAN - JGN USIK'!$E$201:$E$205</c:f>
              <c:numCache>
                <c:formatCode>[$RM-4409]#,##0.00;\-[$RM-4409]#,##0.00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'GRAF TUNGGAKAN - JGN USIK'!$F$200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USIK'!$A$201:$A$205</c:f>
              <c:strCache>
                <c:ptCount val="5"/>
                <c:pt idx="0">
                  <c:v>SYUHADA</c:v>
                </c:pt>
                <c:pt idx="1">
                  <c:v>AFIZIE</c:v>
                </c:pt>
                <c:pt idx="2">
                  <c:v>SHAFIKA</c:v>
                </c:pt>
                <c:pt idx="3">
                  <c:v>FATEHAH</c:v>
                </c:pt>
                <c:pt idx="4">
                  <c:v>SHAFAWI</c:v>
                </c:pt>
              </c:strCache>
            </c:strRef>
          </c:cat>
          <c:val>
            <c:numRef>
              <c:f>'GRAF TUNGGAKAN - JGN USIK'!$F$201:$F$205</c:f>
              <c:numCache>
                <c:formatCode>[$RM-4409]#,##0.00;\-[$RM-4409]#,##0.00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5"/>
          <c:order val="5"/>
          <c:tx>
            <c:strRef>
              <c:f>'GRAF TUNGGAKAN - JGN USIK'!$G$200</c:f>
              <c:strCache>
                <c:ptCount val="1"/>
                <c:pt idx="0">
                  <c:v>JUN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USIK'!$A$201:$A$205</c:f>
              <c:strCache>
                <c:ptCount val="5"/>
                <c:pt idx="0">
                  <c:v>SYUHADA</c:v>
                </c:pt>
                <c:pt idx="1">
                  <c:v>AFIZIE</c:v>
                </c:pt>
                <c:pt idx="2">
                  <c:v>SHAFIKA</c:v>
                </c:pt>
                <c:pt idx="3">
                  <c:v>FATEHAH</c:v>
                </c:pt>
                <c:pt idx="4">
                  <c:v>SHAFAWI</c:v>
                </c:pt>
              </c:strCache>
            </c:strRef>
          </c:cat>
          <c:val>
            <c:numRef>
              <c:f>'GRAF TUNGGAKAN - JGN USIK'!$G$201:$G$205</c:f>
              <c:numCache>
                <c:formatCode>[$RM-4409]#,##0.00;\-[$RM-4409]#,##0.00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1800</c:v>
                </c:pt>
                <c:pt idx="4">
                  <c:v>0</c:v>
                </c:pt>
              </c:numCache>
            </c:numRef>
          </c:val>
        </c:ser>
        <c:ser>
          <c:idx val="6"/>
          <c:order val="6"/>
          <c:tx>
            <c:strRef>
              <c:f>'GRAF TUNGGAKAN - JGN USIK'!$H$200</c:f>
              <c:strCache>
                <c:ptCount val="1"/>
                <c:pt idx="0">
                  <c:v>JUL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USIK'!$A$201:$A$205</c:f>
              <c:strCache>
                <c:ptCount val="5"/>
                <c:pt idx="0">
                  <c:v>SYUHADA</c:v>
                </c:pt>
                <c:pt idx="1">
                  <c:v>AFIZIE</c:v>
                </c:pt>
                <c:pt idx="2">
                  <c:v>SHAFIKA</c:v>
                </c:pt>
                <c:pt idx="3">
                  <c:v>FATEHAH</c:v>
                </c:pt>
                <c:pt idx="4">
                  <c:v>SHAFAWI</c:v>
                </c:pt>
              </c:strCache>
            </c:strRef>
          </c:cat>
          <c:val>
            <c:numRef>
              <c:f>'GRAF TUNGGAKAN - JGN USIK'!$H$201:$H$205</c:f>
              <c:numCache>
                <c:formatCode>[$RM-4409]#,##0.00;\-[$RM-4409]#,##0.00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100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7"/>
          <c:order val="7"/>
          <c:tx>
            <c:strRef>
              <c:f>'GRAF TUNGGAKAN - JGN USIK'!$I$200</c:f>
              <c:strCache>
                <c:ptCount val="1"/>
                <c:pt idx="0">
                  <c:v>AUG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USIK'!$A$201:$A$205</c:f>
              <c:strCache>
                <c:ptCount val="5"/>
                <c:pt idx="0">
                  <c:v>SYUHADA</c:v>
                </c:pt>
                <c:pt idx="1">
                  <c:v>AFIZIE</c:v>
                </c:pt>
                <c:pt idx="2">
                  <c:v>SHAFIKA</c:v>
                </c:pt>
                <c:pt idx="3">
                  <c:v>FATEHAH</c:v>
                </c:pt>
                <c:pt idx="4">
                  <c:v>SHAFAWI</c:v>
                </c:pt>
              </c:strCache>
            </c:strRef>
          </c:cat>
          <c:val>
            <c:numRef>
              <c:f>'GRAF TUNGGAKAN - JGN USIK'!$I$201:$I$205</c:f>
              <c:numCache>
                <c:formatCode>[$RM-4409]#,##0.00;\-[$RM-4409]#,##0.00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800</c:v>
                </c:pt>
                <c:pt idx="4">
                  <c:v>0</c:v>
                </c:pt>
              </c:numCache>
            </c:numRef>
          </c:val>
        </c:ser>
        <c:ser>
          <c:idx val="8"/>
          <c:order val="8"/>
          <c:tx>
            <c:strRef>
              <c:f>'GRAF TUNGGAKAN - JGN USIK'!$J$200</c:f>
              <c:strCache>
                <c:ptCount val="1"/>
                <c:pt idx="0">
                  <c:v>SEP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USIK'!$A$201:$A$205</c:f>
              <c:strCache>
                <c:ptCount val="5"/>
                <c:pt idx="0">
                  <c:v>SYUHADA</c:v>
                </c:pt>
                <c:pt idx="1">
                  <c:v>AFIZIE</c:v>
                </c:pt>
                <c:pt idx="2">
                  <c:v>SHAFIKA</c:v>
                </c:pt>
                <c:pt idx="3">
                  <c:v>FATEHAH</c:v>
                </c:pt>
                <c:pt idx="4">
                  <c:v>SHAFAWI</c:v>
                </c:pt>
              </c:strCache>
            </c:strRef>
          </c:cat>
          <c:val>
            <c:numRef>
              <c:f>'GRAF TUNGGAKAN - JGN USIK'!$J$201:$J$205</c:f>
              <c:numCache>
                <c:formatCode>[$RM-4409]#,##0.00;\-[$RM-4409]#,##0.00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450</c:v>
                </c:pt>
                <c:pt idx="3">
                  <c:v>700</c:v>
                </c:pt>
                <c:pt idx="4">
                  <c:v>0</c:v>
                </c:pt>
              </c:numCache>
            </c:numRef>
          </c:val>
        </c:ser>
        <c:ser>
          <c:idx val="9"/>
          <c:order val="9"/>
          <c:tx>
            <c:strRef>
              <c:f>'GRAF TUNGGAKAN - JGN USIK'!$K$200</c:f>
              <c:strCache>
                <c:ptCount val="1"/>
                <c:pt idx="0">
                  <c:v>OCT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USIK'!$A$201:$A$205</c:f>
              <c:strCache>
                <c:ptCount val="5"/>
                <c:pt idx="0">
                  <c:v>SYUHADA</c:v>
                </c:pt>
                <c:pt idx="1">
                  <c:v>AFIZIE</c:v>
                </c:pt>
                <c:pt idx="2">
                  <c:v>SHAFIKA</c:v>
                </c:pt>
                <c:pt idx="3">
                  <c:v>FATEHAH</c:v>
                </c:pt>
                <c:pt idx="4">
                  <c:v>SHAFAWI</c:v>
                </c:pt>
              </c:strCache>
            </c:strRef>
          </c:cat>
          <c:val>
            <c:numRef>
              <c:f>'GRAF TUNGGAKAN - JGN USIK'!$K$201:$K$205</c:f>
              <c:numCache>
                <c:formatCode>[$RM-4409]#,##0.00;\-[$RM-4409]#,##0.00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650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0"/>
          <c:order val="10"/>
          <c:tx>
            <c:strRef>
              <c:f>'GRAF TUNGGAKAN - JGN USIK'!$L$200</c:f>
              <c:strCache>
                <c:ptCount val="1"/>
                <c:pt idx="0">
                  <c:v>NOV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USIK'!$A$201:$A$205</c:f>
              <c:strCache>
                <c:ptCount val="5"/>
                <c:pt idx="0">
                  <c:v>SYUHADA</c:v>
                </c:pt>
                <c:pt idx="1">
                  <c:v>AFIZIE</c:v>
                </c:pt>
                <c:pt idx="2">
                  <c:v>SHAFIKA</c:v>
                </c:pt>
                <c:pt idx="3">
                  <c:v>FATEHAH</c:v>
                </c:pt>
                <c:pt idx="4">
                  <c:v>SHAFAWI</c:v>
                </c:pt>
              </c:strCache>
            </c:strRef>
          </c:cat>
          <c:val>
            <c:numRef>
              <c:f>'GRAF TUNGGAKAN - JGN USIK'!$L$201:$L$205</c:f>
              <c:numCache>
                <c:formatCode>[$RM-4409]#,##0.00;\-[$RM-4409]#,##0.00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1250</c:v>
                </c:pt>
                <c:pt idx="3">
                  <c:v>700</c:v>
                </c:pt>
                <c:pt idx="4">
                  <c:v>0</c:v>
                </c:pt>
              </c:numCache>
            </c:numRef>
          </c:val>
        </c:ser>
        <c:ser>
          <c:idx val="11"/>
          <c:order val="11"/>
          <c:tx>
            <c:strRef>
              <c:f>'GRAF TUNGGAKAN - JGN USIK'!$M$200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TUNGGAKAN - JGN USIK'!$A$201:$A$205</c:f>
              <c:strCache>
                <c:ptCount val="5"/>
                <c:pt idx="0">
                  <c:v>SYUHADA</c:v>
                </c:pt>
                <c:pt idx="1">
                  <c:v>AFIZIE</c:v>
                </c:pt>
                <c:pt idx="2">
                  <c:v>SHAFIKA</c:v>
                </c:pt>
                <c:pt idx="3">
                  <c:v>FATEHAH</c:v>
                </c:pt>
                <c:pt idx="4">
                  <c:v>SHAFAWI</c:v>
                </c:pt>
              </c:strCache>
            </c:strRef>
          </c:cat>
          <c:val>
            <c:numRef>
              <c:f>'GRAF TUNGGAKAN - JGN USIK'!$M$201:$M$205</c:f>
              <c:numCache>
                <c:formatCode>[$RM-4409]#,##0.00;\-[$RM-4409]#,##0.00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1750</c:v>
                </c:pt>
                <c:pt idx="3">
                  <c:v>1650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0"/>
        <c:axId val="69903604"/>
        <c:axId val="14945411"/>
      </c:barChart>
      <c:catAx>
        <c:axId val="699036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14945411"/>
        <c:crosses val="autoZero"/>
        <c:auto val="1"/>
        <c:lblAlgn val="ctr"/>
        <c:lblOffset val="100"/>
        <c:noMultiLvlLbl val="0"/>
      </c:catAx>
      <c:valAx>
        <c:axId val="149454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RM-4409]#,##0.00;\-[$RM-4409]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699036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8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800" b="1">
          <a:solidFill>
            <a:sysClr val="windowText" lastClr="000000"/>
          </a:solidFill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96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>KUTIPAN SEWA JAN - DIS 2022  BAGI HARTANAH PELABURAN MENGIKUT PIC (SEHINGGA 28 FEB  2023)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61395419154887"/>
          <c:y val="0.282560706401766"/>
          <c:w val="0.868531257086703"/>
          <c:h val="0.6200441501103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KUTIPAN - JANGAN USIK'!$B$27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USIK'!$A$28:$A$31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USIK'!$B$28:$B$31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'GRAF KUTIPAN - JANGAN USIK'!$C$27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USIK'!$A$28:$A$31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USIK'!$C$28:$C$31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'GRAF KUTIPAN - JANGAN USIK'!$D$27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USIK'!$A$28:$A$31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USIK'!$D$28:$D$31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3"/>
          <c:order val="3"/>
          <c:tx>
            <c:strRef>
              <c:f>'GRAF KUTIPAN - JANGAN USIK'!$E$27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USIK'!$A$28:$A$31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USIK'!$E$28:$E$31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4"/>
          <c:order val="4"/>
          <c:tx>
            <c:strRef>
              <c:f>'GRAF KUTIPAN - JANGAN USIK'!$F$27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USIK'!$A$28:$A$31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USIK'!$F$28:$F$31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5"/>
          <c:order val="5"/>
          <c:tx>
            <c:strRef>
              <c:f>'GRAF KUTIPAN - JANGAN USIK'!$G$27</c:f>
              <c:strCache>
                <c:ptCount val="1"/>
                <c:pt idx="0">
                  <c:v>JUN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USIK'!$A$28:$A$31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USIK'!$G$28:$G$31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6"/>
          <c:order val="6"/>
          <c:tx>
            <c:strRef>
              <c:f>'GRAF KUTIPAN - JANGAN USIK'!$H$27</c:f>
              <c:strCache>
                <c:ptCount val="1"/>
                <c:pt idx="0">
                  <c:v>JUL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USIK'!$A$28:$A$31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USIK'!$H$28:$H$31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7"/>
          <c:order val="7"/>
          <c:tx>
            <c:strRef>
              <c:f>'GRAF KUTIPAN - JANGAN USIK'!$I$27</c:f>
              <c:strCache>
                <c:ptCount val="1"/>
                <c:pt idx="0">
                  <c:v>AUG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USIK'!$A$28:$A$31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USIK'!$I$28:$I$31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8"/>
          <c:order val="8"/>
          <c:tx>
            <c:strRef>
              <c:f>'GRAF KUTIPAN - JANGAN USIK'!$J$27</c:f>
              <c:strCache>
                <c:ptCount val="1"/>
                <c:pt idx="0">
                  <c:v>SEP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USIK'!$A$28:$A$31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USIK'!$J$28:$J$31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9"/>
          <c:order val="9"/>
          <c:tx>
            <c:strRef>
              <c:f>'GRAF KUTIPAN - JANGAN USIK'!$K$27</c:f>
              <c:strCache>
                <c:ptCount val="1"/>
                <c:pt idx="0">
                  <c:v>OCT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USIK'!$A$28:$A$31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USIK'!$K$28:$K$31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0"/>
          <c:order val="10"/>
          <c:tx>
            <c:strRef>
              <c:f>'GRAF KUTIPAN - JANGAN USIK'!$L$27</c:f>
              <c:strCache>
                <c:ptCount val="1"/>
                <c:pt idx="0">
                  <c:v>NOV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USIK'!$A$28:$A$31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USIK'!$L$28:$L$31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1"/>
          <c:order val="11"/>
          <c:tx>
            <c:strRef>
              <c:f>'GRAF KUTIPAN - JANGAN USIK'!$M$27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USIK'!$A$28:$A$31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USIK'!$M$28:$M$31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0"/>
        <c:axId val="662927683"/>
        <c:axId val="607522427"/>
      </c:barChart>
      <c:catAx>
        <c:axId val="66292768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07522427"/>
        <c:crosses val="autoZero"/>
        <c:auto val="1"/>
        <c:lblAlgn val="ctr"/>
        <c:lblOffset val="100"/>
        <c:noMultiLvlLbl val="0"/>
      </c:catAx>
      <c:valAx>
        <c:axId val="607522427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629276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6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7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8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9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0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1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800" b="1"/>
      </a:pPr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 TUNGGAKAN - JGN USIK'!$B$68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USIK'!$A$69:$A$70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'GRAF TUNGGAKAN - JGN USIK'!$B$69:$B$70</c:f>
              <c:numCache>
                <c:formatCode>[$RM-4409]#,##0.00;\-[$RM-4409]#,##0.00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'GRAF TUNGGAKAN - JGN USIK'!$C$68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USIK'!$A$69:$A$70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'GRAF TUNGGAKAN - JGN USIK'!$C$69:$C$70</c:f>
              <c:numCache>
                <c:formatCode>"RM"#,##0.00_);[Red]\("RM"#,##0.00\)</c:formatCode>
                <c:ptCount val="2"/>
                <c:pt idx="0">
                  <c:v>0</c:v>
                </c:pt>
                <c:pt idx="1" c:formatCode="[$RM-4409]#,##0.00;\-[$RM-4409]#,##0.00">
                  <c:v>0</c:v>
                </c:pt>
              </c:numCache>
            </c:numRef>
          </c:val>
        </c:ser>
        <c:ser>
          <c:idx val="2"/>
          <c:order val="2"/>
          <c:tx>
            <c:strRef>
              <c:f>'GRAF TUNGGAKAN - JGN USIK'!$D$68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USIK'!$A$69:$A$70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'GRAF TUNGGAKAN - JGN USIK'!$D$69:$D$70</c:f>
              <c:numCache>
                <c:formatCode>[$RM-4409]#,##0.00;\-[$RM-4409]#,##0.00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3"/>
          <c:order val="3"/>
          <c:tx>
            <c:strRef>
              <c:f>'GRAF TUNGGAKAN - JGN USIK'!$E$68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USIK'!$A$69:$A$70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'GRAF TUNGGAKAN - JGN USIK'!$E$69:$E$70</c:f>
              <c:numCache>
                <c:formatCode>[$RM-4409]#,##0.00;\-[$RM-4409]#,##0.00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4"/>
          <c:order val="4"/>
          <c:tx>
            <c:strRef>
              <c:f>'GRAF TUNGGAKAN - JGN USIK'!$F$68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USIK'!$A$69:$A$70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'GRAF TUNGGAKAN - JGN USIK'!$F$69:$F$70</c:f>
              <c:numCache>
                <c:formatCode>[$RM-4409]#,##0.00;\-[$RM-4409]#,##0.00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5"/>
          <c:order val="5"/>
          <c:tx>
            <c:strRef>
              <c:f>'GRAF TUNGGAKAN - JGN USIK'!$G$68</c:f>
              <c:strCache>
                <c:ptCount val="1"/>
                <c:pt idx="0">
                  <c:v>JUN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USIK'!$A$69:$A$70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'GRAF TUNGGAKAN - JGN USIK'!$G$69:$G$70</c:f>
              <c:numCache>
                <c:formatCode>[$RM-4409]#,##0.00;\-[$RM-4409]#,##0.00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6"/>
          <c:order val="6"/>
          <c:tx>
            <c:strRef>
              <c:f>'GRAF TUNGGAKAN - JGN USIK'!$H$68</c:f>
              <c:strCache>
                <c:ptCount val="1"/>
                <c:pt idx="0">
                  <c:v>JUL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USIK'!$A$69:$A$70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'GRAF TUNGGAKAN - JGN USIK'!$H$69:$H$70</c:f>
              <c:numCache>
                <c:formatCode>[$RM-4409]#,##0.00;\-[$RM-4409]#,##0.00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7"/>
          <c:order val="7"/>
          <c:tx>
            <c:strRef>
              <c:f>'GRAF TUNGGAKAN - JGN USIK'!$I$68</c:f>
              <c:strCache>
                <c:ptCount val="1"/>
                <c:pt idx="0">
                  <c:v>AUG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USIK'!$A$69:$A$70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'GRAF TUNGGAKAN - JGN USIK'!$I$69:$I$70</c:f>
              <c:numCache>
                <c:formatCode>[$RM-4409]#,##0.00;\-[$RM-4409]#,##0.00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8"/>
          <c:order val="8"/>
          <c:tx>
            <c:strRef>
              <c:f>'GRAF TUNGGAKAN - JGN USIK'!$J$68</c:f>
              <c:strCache>
                <c:ptCount val="1"/>
                <c:pt idx="0">
                  <c:v>SEP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USIK'!$A$69:$A$70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'GRAF TUNGGAKAN - JGN USIK'!$J$69:$J$70</c:f>
              <c:numCache>
                <c:formatCode>[$RM-4409]#,##0.00;\-[$RM-4409]#,##0.00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9"/>
          <c:order val="9"/>
          <c:tx>
            <c:strRef>
              <c:f>'GRAF TUNGGAKAN - JGN USIK'!$K$68</c:f>
              <c:strCache>
                <c:ptCount val="1"/>
                <c:pt idx="0">
                  <c:v>OCT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USIK'!$A$69:$A$70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'GRAF TUNGGAKAN - JGN USIK'!$K$69:$K$70</c:f>
              <c:numCache>
                <c:formatCode>[$RM-4409]#,##0.00;\-[$RM-4409]#,##0.00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0"/>
          <c:order val="10"/>
          <c:tx>
            <c:strRef>
              <c:f>'GRAF TUNGGAKAN - JGN USIK'!$L$68</c:f>
              <c:strCache>
                <c:ptCount val="1"/>
                <c:pt idx="0">
                  <c:v>NOV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USIK'!$A$69:$A$70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'GRAF TUNGGAKAN - JGN USIK'!$L$69:$L$70</c:f>
              <c:numCache>
                <c:formatCode>[$RM-4409]#,##0.00;\-[$RM-4409]#,##0.00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1"/>
          <c:order val="11"/>
          <c:tx>
            <c:strRef>
              <c:f>'GRAF TUNGGAKAN - JGN USIK'!$M$68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TUNGGAKAN - JGN USIK'!$A$69:$A$70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'GRAF TUNGGAKAN - JGN USIK'!$M$69:$M$70</c:f>
              <c:numCache>
                <c:formatCode>"RM"#,##0.00_);[Red]\("RM"#,##0.00\)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0"/>
        <c:axId val="703779618"/>
        <c:axId val="655527101"/>
      </c:barChart>
      <c:catAx>
        <c:axId val="70377961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655527101"/>
        <c:crosses val="autoZero"/>
        <c:auto val="1"/>
        <c:lblAlgn val="ctr"/>
        <c:lblOffset val="100"/>
        <c:noMultiLvlLbl val="0"/>
      </c:catAx>
      <c:valAx>
        <c:axId val="65552710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RM-4409]#,##0.00;\-[$RM-4409]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70377961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6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7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8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9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0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1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8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800" b="1">
          <a:solidFill>
            <a:sysClr val="windowText" lastClr="000000"/>
          </a:solidFill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611136192626035"/>
          <c:y val="0.0833333333333333"/>
          <c:w val="0.869134687735139"/>
          <c:h val="0.8199122807017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KUTIPAN - JANGAN USIK'!$B$49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USIK'!$A$50:$A$52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cat>
          <c:val>
            <c:numRef>
              <c:f>'GRAF KUTIPAN - JANGAN USIK'!$B$50:$B$52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'GRAF KUTIPAN - JANGAN USIK'!$C$49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USIK'!$A$50:$A$52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cat>
          <c:val>
            <c:numRef>
              <c:f>'GRAF KUTIPAN - JANGAN USIK'!$C$50:$C$52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'GRAF KUTIPAN - JANGAN USIK'!$D$49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USIK'!$A$50:$A$52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cat>
          <c:val>
            <c:numRef>
              <c:f>'GRAF KUTIPAN - JANGAN USIK'!$D$50:$D$52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3"/>
          <c:order val="3"/>
          <c:tx>
            <c:strRef>
              <c:f>'GRAF KUTIPAN - JANGAN USIK'!$E$49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USIK'!$A$50:$A$52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cat>
          <c:val>
            <c:numRef>
              <c:f>'GRAF KUTIPAN - JANGAN USIK'!$E$50:$E$52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4"/>
          <c:order val="4"/>
          <c:tx>
            <c:strRef>
              <c:f>'GRAF KUTIPAN - JANGAN USIK'!$F$49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USIK'!$A$50:$A$52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cat>
          <c:val>
            <c:numRef>
              <c:f>'GRAF KUTIPAN - JANGAN USIK'!$F$50:$F$52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5"/>
          <c:order val="5"/>
          <c:tx>
            <c:strRef>
              <c:f>'GRAF KUTIPAN - JANGAN USIK'!$G$49</c:f>
              <c:strCache>
                <c:ptCount val="1"/>
                <c:pt idx="0">
                  <c:v>JUN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USIK'!$A$50:$A$52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cat>
          <c:val>
            <c:numRef>
              <c:f>'GRAF KUTIPAN - JANGAN USIK'!$G$50:$G$52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6"/>
          <c:order val="6"/>
          <c:tx>
            <c:strRef>
              <c:f>'GRAF KUTIPAN - JANGAN USIK'!$H$49</c:f>
              <c:strCache>
                <c:ptCount val="1"/>
                <c:pt idx="0">
                  <c:v>JUL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USIK'!$A$50:$A$52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cat>
          <c:val>
            <c:numRef>
              <c:f>'GRAF KUTIPAN - JANGAN USIK'!$H$50:$H$52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7"/>
          <c:order val="7"/>
          <c:tx>
            <c:strRef>
              <c:f>'GRAF KUTIPAN - JANGAN USIK'!$I$49</c:f>
              <c:strCache>
                <c:ptCount val="1"/>
                <c:pt idx="0">
                  <c:v>AUG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USIK'!$A$50:$A$52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cat>
          <c:val>
            <c:numRef>
              <c:f>'GRAF KUTIPAN - JANGAN USIK'!$I$50:$I$52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8"/>
          <c:order val="8"/>
          <c:tx>
            <c:strRef>
              <c:f>'GRAF KUTIPAN - JANGAN USIK'!$J$49</c:f>
              <c:strCache>
                <c:ptCount val="1"/>
                <c:pt idx="0">
                  <c:v>SEP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USIK'!$A$50:$A$52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cat>
          <c:val>
            <c:numRef>
              <c:f>'GRAF KUTIPAN - JANGAN USIK'!$J$50:$J$52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9"/>
          <c:order val="9"/>
          <c:tx>
            <c:strRef>
              <c:f>'GRAF KUTIPAN - JANGAN USIK'!$K$49</c:f>
              <c:strCache>
                <c:ptCount val="1"/>
                <c:pt idx="0">
                  <c:v>OCT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USIK'!$A$50:$A$52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cat>
          <c:val>
            <c:numRef>
              <c:f>'GRAF KUTIPAN - JANGAN USIK'!$K$50:$K$52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0"/>
          <c:order val="10"/>
          <c:tx>
            <c:strRef>
              <c:f>'GRAF KUTIPAN - JANGAN USIK'!$L$49</c:f>
              <c:strCache>
                <c:ptCount val="1"/>
                <c:pt idx="0">
                  <c:v>NOV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USIK'!$A$50:$A$52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cat>
          <c:val>
            <c:numRef>
              <c:f>'GRAF KUTIPAN - JANGAN USIK'!$L$50:$L$52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1"/>
          <c:order val="11"/>
          <c:tx>
            <c:strRef>
              <c:f>'GRAF KUTIPAN - JANGAN USIK'!$M$49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USIK'!$A$50:$A$52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cat>
          <c:val>
            <c:numRef>
              <c:f>'GRAF KUTIPAN - JANGAN USIK'!$M$50:$M$52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0"/>
        <c:axId val="785712184"/>
        <c:axId val="239318263"/>
      </c:barChart>
      <c:catAx>
        <c:axId val="7857121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39318263"/>
        <c:crosses val="autoZero"/>
        <c:auto val="1"/>
        <c:lblAlgn val="ctr"/>
        <c:lblOffset val="100"/>
        <c:noMultiLvlLbl val="0"/>
      </c:catAx>
      <c:valAx>
        <c:axId val="239318263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785712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6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7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8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9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0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1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800" b="1"/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14522197140707"/>
          <c:y val="0.156862745098039"/>
          <c:w val="0.800481565086531"/>
          <c:h val="0.7311188004613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KUTIPAN - JANGAN USIK'!$B$92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USIK'!$A$93:$A$97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KUTIPAN - JANGAN USIK'!$B$93:$B$97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'GRAF KUTIPAN - JANGAN USIK'!$C$92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USIK'!$A$93:$A$97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KUTIPAN - JANGAN USIK'!$C$93:$C$97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'GRAF KUTIPAN - JANGAN USIK'!$D$92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USIK'!$A$93:$A$97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KUTIPAN - JANGAN USIK'!$D$93:$D$97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'GRAF KUTIPAN - JANGAN USIK'!$E$92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USIK'!$A$93:$A$97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KUTIPAN - JANGAN USIK'!$E$93:$E$97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'GRAF KUTIPAN - JANGAN USIK'!$F$92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USIK'!$A$93:$A$97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KUTIPAN - JANGAN USIK'!$F$93:$F$97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5"/>
          <c:order val="5"/>
          <c:tx>
            <c:strRef>
              <c:f>'GRAF KUTIPAN - JANGAN USIK'!$G$92</c:f>
              <c:strCache>
                <c:ptCount val="1"/>
                <c:pt idx="0">
                  <c:v>JUN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USIK'!$A$93:$A$97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KUTIPAN - JANGAN USIK'!$G$93:$G$97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6"/>
          <c:order val="6"/>
          <c:tx>
            <c:strRef>
              <c:f>'GRAF KUTIPAN - JANGAN USIK'!$H$92</c:f>
              <c:strCache>
                <c:ptCount val="1"/>
                <c:pt idx="0">
                  <c:v>JUL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USIK'!$A$93:$A$97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KUTIPAN - JANGAN USIK'!$H$93:$H$97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7"/>
          <c:order val="7"/>
          <c:tx>
            <c:strRef>
              <c:f>'GRAF KUTIPAN - JANGAN USIK'!$I$92</c:f>
              <c:strCache>
                <c:ptCount val="1"/>
                <c:pt idx="0">
                  <c:v>AUG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USIK'!$A$93:$A$97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KUTIPAN - JANGAN USIK'!$I$93:$I$97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8"/>
          <c:order val="8"/>
          <c:tx>
            <c:strRef>
              <c:f>'GRAF KUTIPAN - JANGAN USIK'!$J$92</c:f>
              <c:strCache>
                <c:ptCount val="1"/>
                <c:pt idx="0">
                  <c:v>SEP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USIK'!$A$93:$A$97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KUTIPAN - JANGAN USIK'!$J$93:$J$97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9"/>
          <c:order val="9"/>
          <c:tx>
            <c:strRef>
              <c:f>'GRAF KUTIPAN - JANGAN USIK'!$K$92</c:f>
              <c:strCache>
                <c:ptCount val="1"/>
                <c:pt idx="0">
                  <c:v>OCT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USIK'!$A$93:$A$97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KUTIPAN - JANGAN USIK'!$K$93:$K$97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0"/>
          <c:order val="10"/>
          <c:tx>
            <c:strRef>
              <c:f>'GRAF KUTIPAN - JANGAN USIK'!$L$92</c:f>
              <c:strCache>
                <c:ptCount val="1"/>
                <c:pt idx="0">
                  <c:v>NOV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USIK'!$A$93:$A$97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KUTIPAN - JANGAN USIK'!$L$93:$L$97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1"/>
          <c:order val="11"/>
          <c:tx>
            <c:strRef>
              <c:f>'GRAF KUTIPAN - JANGAN USIK'!$M$92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USIK'!$A$93:$A$97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KUTIPAN - JANGAN USIK'!$M$93:$M$97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0"/>
        <c:axId val="548676432"/>
        <c:axId val="26689536"/>
      </c:barChart>
      <c:catAx>
        <c:axId val="5486764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689536"/>
        <c:crosses val="autoZero"/>
        <c:auto val="1"/>
        <c:lblAlgn val="ctr"/>
        <c:lblOffset val="100"/>
        <c:noMultiLvlLbl val="0"/>
      </c:catAx>
      <c:valAx>
        <c:axId val="2668953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48676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6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7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8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9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0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1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800" b="1"/>
      </a:pPr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66984505363528"/>
          <c:y val="0.120735489587949"/>
          <c:w val="0.858447556615018"/>
          <c:h val="0.7970314576871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KUTIPAN - JANGAN USIK'!$B$115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USIK'!$A$116:$A$119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USIK'!$B$116:$B$119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'GRAF KUTIPAN - JANGAN USIK'!$C$115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USIK'!$A$116:$A$119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USIK'!$C$116:$C$119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'GRAF KUTIPAN - JANGAN USIK'!$D$115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USIK'!$A$116:$A$119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USIK'!$D$116:$D$119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3"/>
          <c:order val="3"/>
          <c:tx>
            <c:strRef>
              <c:f>'GRAF KUTIPAN - JANGAN USIK'!$E$115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USIK'!$A$116:$A$119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USIK'!$E$116:$E$119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4"/>
          <c:order val="4"/>
          <c:tx>
            <c:strRef>
              <c:f>'GRAF KUTIPAN - JANGAN USIK'!$F$115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USIK'!$A$116:$A$119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USIK'!$F$116:$F$119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5"/>
          <c:order val="5"/>
          <c:tx>
            <c:strRef>
              <c:f>'GRAF KUTIPAN - JANGAN USIK'!$G$115</c:f>
              <c:strCache>
                <c:ptCount val="1"/>
                <c:pt idx="0">
                  <c:v>JUN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USIK'!$A$116:$A$119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USIK'!$G$116:$G$119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6"/>
          <c:order val="6"/>
          <c:tx>
            <c:strRef>
              <c:f>'GRAF KUTIPAN - JANGAN USIK'!$H$115</c:f>
              <c:strCache>
                <c:ptCount val="1"/>
                <c:pt idx="0">
                  <c:v>JUL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USIK'!$A$116:$A$119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USIK'!$H$116:$H$119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7"/>
          <c:order val="7"/>
          <c:tx>
            <c:strRef>
              <c:f>'GRAF KUTIPAN - JANGAN USIK'!$I$115</c:f>
              <c:strCache>
                <c:ptCount val="1"/>
                <c:pt idx="0">
                  <c:v>AUG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USIK'!$A$116:$A$119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USIK'!$I$116:$I$119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8"/>
          <c:order val="8"/>
          <c:tx>
            <c:strRef>
              <c:f>'GRAF KUTIPAN - JANGAN USIK'!$J$115</c:f>
              <c:strCache>
                <c:ptCount val="1"/>
                <c:pt idx="0">
                  <c:v>SEP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USIK'!$A$116:$A$119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USIK'!$J$116:$J$119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9"/>
          <c:order val="9"/>
          <c:tx>
            <c:strRef>
              <c:f>'GRAF KUTIPAN - JANGAN USIK'!$K$115</c:f>
              <c:strCache>
                <c:ptCount val="1"/>
                <c:pt idx="0">
                  <c:v>OCT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USIK'!$A$116:$A$119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USIK'!$K$116:$K$119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0"/>
          <c:order val="10"/>
          <c:tx>
            <c:strRef>
              <c:f>'GRAF KUTIPAN - JANGAN USIK'!$L$115</c:f>
              <c:strCache>
                <c:ptCount val="1"/>
                <c:pt idx="0">
                  <c:v>NOV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USIK'!$A$116:$A$119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USIK'!$L$116:$L$119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1"/>
          <c:order val="11"/>
          <c:tx>
            <c:strRef>
              <c:f>'GRAF KUTIPAN - JANGAN USIK'!$M$115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USIK'!$A$116:$A$119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'GRAF KUTIPAN - JANGAN USIK'!$M$116:$M$119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0"/>
        <c:axId val="927271662"/>
        <c:axId val="524562947"/>
      </c:barChart>
      <c:catAx>
        <c:axId val="92727166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24562947"/>
        <c:crosses val="autoZero"/>
        <c:auto val="1"/>
        <c:lblAlgn val="ctr"/>
        <c:lblOffset val="100"/>
        <c:noMultiLvlLbl val="0"/>
      </c:catAx>
      <c:valAx>
        <c:axId val="524562947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2727166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6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7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8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9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0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1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800" b="1"/>
      </a:pPr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 KUTIPAN - JANGAN USIK'!$B$138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USIK'!$A$139:$A$141</c:f>
              <c:strCache>
                <c:ptCount val="3"/>
                <c:pt idx="0">
                  <c:v>JALAN KERETAPI LAMA KAPAR</c:v>
                </c:pt>
                <c:pt idx="1">
                  <c:v>ALPINIA, PUCHONG</c:v>
                </c:pt>
                <c:pt idx="2">
                  <c:v>DAMAI UTAMA, PUCHONG</c:v>
                </c:pt>
              </c:strCache>
            </c:strRef>
          </c:cat>
          <c:val>
            <c:numRef>
              <c:f>'GRAF KUTIPAN - JANGAN USIK'!$B$139:$B$141</c:f>
              <c:numCache>
                <c:formatCode>0.00%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ser>
          <c:idx val="1"/>
          <c:order val="1"/>
          <c:tx>
            <c:strRef>
              <c:f>'GRAF KUTIPAN - JANGAN USIK'!$C$138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USIK'!$A$139:$A$141</c:f>
              <c:strCache>
                <c:ptCount val="3"/>
                <c:pt idx="0">
                  <c:v>JALAN KERETAPI LAMA KAPAR</c:v>
                </c:pt>
                <c:pt idx="1">
                  <c:v>ALPINIA, PUCHONG</c:v>
                </c:pt>
                <c:pt idx="2">
                  <c:v>DAMAI UTAMA, PUCHONG</c:v>
                </c:pt>
              </c:strCache>
            </c:strRef>
          </c:cat>
          <c:val>
            <c:numRef>
              <c:f>'GRAF KUTIPAN - JANGAN USIK'!$C$139:$C$141</c:f>
              <c:numCache>
                <c:formatCode>0.00%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ser>
          <c:idx val="2"/>
          <c:order val="2"/>
          <c:tx>
            <c:strRef>
              <c:f>'GRAF KUTIPAN - JANGAN USIK'!$D$138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USIK'!$A$139:$A$141</c:f>
              <c:strCache>
                <c:ptCount val="3"/>
                <c:pt idx="0">
                  <c:v>JALAN KERETAPI LAMA KAPAR</c:v>
                </c:pt>
                <c:pt idx="1">
                  <c:v>ALPINIA, PUCHONG</c:v>
                </c:pt>
                <c:pt idx="2">
                  <c:v>DAMAI UTAMA, PUCHONG</c:v>
                </c:pt>
              </c:strCache>
            </c:strRef>
          </c:cat>
          <c:val>
            <c:numRef>
              <c:f>'GRAF KUTIPAN - JANGAN USIK'!$D$139:$D$141</c:f>
              <c:numCache>
                <c:formatCode>0.00%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ser>
          <c:idx val="3"/>
          <c:order val="3"/>
          <c:tx>
            <c:strRef>
              <c:f>'GRAF KUTIPAN - JANGAN USIK'!$E$138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USIK'!$A$139:$A$141</c:f>
              <c:strCache>
                <c:ptCount val="3"/>
                <c:pt idx="0">
                  <c:v>JALAN KERETAPI LAMA KAPAR</c:v>
                </c:pt>
                <c:pt idx="1">
                  <c:v>ALPINIA, PUCHONG</c:v>
                </c:pt>
                <c:pt idx="2">
                  <c:v>DAMAI UTAMA, PUCHONG</c:v>
                </c:pt>
              </c:strCache>
            </c:strRef>
          </c:cat>
          <c:val>
            <c:numRef>
              <c:f>'GRAF KUTIPAN - JANGAN USIK'!$E$139:$E$141</c:f>
              <c:numCache>
                <c:formatCode>0.00%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ser>
          <c:idx val="4"/>
          <c:order val="4"/>
          <c:tx>
            <c:strRef>
              <c:f>'GRAF KUTIPAN - JANGAN USIK'!$F$138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USIK'!$A$139:$A$141</c:f>
              <c:strCache>
                <c:ptCount val="3"/>
                <c:pt idx="0">
                  <c:v>JALAN KERETAPI LAMA KAPAR</c:v>
                </c:pt>
                <c:pt idx="1">
                  <c:v>ALPINIA, PUCHONG</c:v>
                </c:pt>
                <c:pt idx="2">
                  <c:v>DAMAI UTAMA, PUCHONG</c:v>
                </c:pt>
              </c:strCache>
            </c:strRef>
          </c:cat>
          <c:val>
            <c:numRef>
              <c:f>'GRAF KUTIPAN - JANGAN USIK'!$F$139:$F$141</c:f>
              <c:numCache>
                <c:formatCode>0.00%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ser>
          <c:idx val="5"/>
          <c:order val="5"/>
          <c:tx>
            <c:strRef>
              <c:f>'GRAF KUTIPAN - JANGAN USIK'!$G$138</c:f>
              <c:strCache>
                <c:ptCount val="1"/>
                <c:pt idx="0">
                  <c:v>JUN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USIK'!$A$139:$A$141</c:f>
              <c:strCache>
                <c:ptCount val="3"/>
                <c:pt idx="0">
                  <c:v>JALAN KERETAPI LAMA KAPAR</c:v>
                </c:pt>
                <c:pt idx="1">
                  <c:v>ALPINIA, PUCHONG</c:v>
                </c:pt>
                <c:pt idx="2">
                  <c:v>DAMAI UTAMA, PUCHONG</c:v>
                </c:pt>
              </c:strCache>
            </c:strRef>
          </c:cat>
          <c:val>
            <c:numRef>
              <c:f>'GRAF KUTIPAN - JANGAN USIK'!$G$139:$G$141</c:f>
              <c:numCache>
                <c:formatCode>0.00%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ser>
          <c:idx val="6"/>
          <c:order val="6"/>
          <c:tx>
            <c:strRef>
              <c:f>'GRAF KUTIPAN - JANGAN USIK'!$H$138</c:f>
              <c:strCache>
                <c:ptCount val="1"/>
                <c:pt idx="0">
                  <c:v>JUL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USIK'!$A$139:$A$141</c:f>
              <c:strCache>
                <c:ptCount val="3"/>
                <c:pt idx="0">
                  <c:v>JALAN KERETAPI LAMA KAPAR</c:v>
                </c:pt>
                <c:pt idx="1">
                  <c:v>ALPINIA, PUCHONG</c:v>
                </c:pt>
                <c:pt idx="2">
                  <c:v>DAMAI UTAMA, PUCHONG</c:v>
                </c:pt>
              </c:strCache>
            </c:strRef>
          </c:cat>
          <c:val>
            <c:numRef>
              <c:f>'GRAF KUTIPAN - JANGAN USIK'!$H$139:$H$141</c:f>
              <c:numCache>
                <c:formatCode>0.00%</c:formatCode>
                <c:ptCount val="3"/>
                <c:pt idx="0">
                  <c:v>0.995381062355658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ser>
          <c:idx val="7"/>
          <c:order val="7"/>
          <c:tx>
            <c:strRef>
              <c:f>'GRAF KUTIPAN - JANGAN USIK'!$I$138</c:f>
              <c:strCache>
                <c:ptCount val="1"/>
                <c:pt idx="0">
                  <c:v>AUG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USIK'!$A$139:$A$141</c:f>
              <c:strCache>
                <c:ptCount val="3"/>
                <c:pt idx="0">
                  <c:v>JALAN KERETAPI LAMA KAPAR</c:v>
                </c:pt>
                <c:pt idx="1">
                  <c:v>ALPINIA, PUCHONG</c:v>
                </c:pt>
                <c:pt idx="2">
                  <c:v>DAMAI UTAMA, PUCHONG</c:v>
                </c:pt>
              </c:strCache>
            </c:strRef>
          </c:cat>
          <c:val>
            <c:numRef>
              <c:f>'GRAF KUTIPAN - JANGAN USIK'!$I$139:$I$141</c:f>
              <c:numCache>
                <c:formatCode>0.00%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ser>
          <c:idx val="8"/>
          <c:order val="8"/>
          <c:tx>
            <c:strRef>
              <c:f>'GRAF KUTIPAN - JANGAN USIK'!$J$138</c:f>
              <c:strCache>
                <c:ptCount val="1"/>
                <c:pt idx="0">
                  <c:v>SEP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USIK'!$A$139:$A$141</c:f>
              <c:strCache>
                <c:ptCount val="3"/>
                <c:pt idx="0">
                  <c:v>JALAN KERETAPI LAMA KAPAR</c:v>
                </c:pt>
                <c:pt idx="1">
                  <c:v>ALPINIA, PUCHONG</c:v>
                </c:pt>
                <c:pt idx="2">
                  <c:v>DAMAI UTAMA, PUCHONG</c:v>
                </c:pt>
              </c:strCache>
            </c:strRef>
          </c:cat>
          <c:val>
            <c:numRef>
              <c:f>'GRAF KUTIPAN - JANGAN USIK'!$J$139:$J$141</c:f>
              <c:numCache>
                <c:formatCode>0.00%</c:formatCode>
                <c:ptCount val="3"/>
                <c:pt idx="0">
                  <c:v>0.972972972972973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ser>
          <c:idx val="9"/>
          <c:order val="9"/>
          <c:tx>
            <c:strRef>
              <c:f>'GRAF KUTIPAN - JANGAN USIK'!$K$138</c:f>
              <c:strCache>
                <c:ptCount val="1"/>
                <c:pt idx="0">
                  <c:v>OCT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USIK'!$A$139:$A$141</c:f>
              <c:strCache>
                <c:ptCount val="3"/>
                <c:pt idx="0">
                  <c:v>JALAN KERETAPI LAMA KAPAR</c:v>
                </c:pt>
                <c:pt idx="1">
                  <c:v>ALPINIA, PUCHONG</c:v>
                </c:pt>
                <c:pt idx="2">
                  <c:v>DAMAI UTAMA, PUCHONG</c:v>
                </c:pt>
              </c:strCache>
            </c:strRef>
          </c:cat>
          <c:val>
            <c:numRef>
              <c:f>'GRAF KUTIPAN - JANGAN USIK'!$K$139:$K$141</c:f>
              <c:numCache>
                <c:formatCode>0.00%</c:formatCode>
                <c:ptCount val="3"/>
                <c:pt idx="0">
                  <c:v>0.98943661971831</c:v>
                </c:pt>
                <c:pt idx="1">
                  <c:v>1</c:v>
                </c:pt>
                <c:pt idx="2">
                  <c:v>0.990909090909091</c:v>
                </c:pt>
              </c:numCache>
            </c:numRef>
          </c:val>
        </c:ser>
        <c:ser>
          <c:idx val="10"/>
          <c:order val="10"/>
          <c:tx>
            <c:strRef>
              <c:f>'GRAF KUTIPAN - JANGAN USIK'!$L$138</c:f>
              <c:strCache>
                <c:ptCount val="1"/>
                <c:pt idx="0">
                  <c:v>NOV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USIK'!$A$139:$A$141</c:f>
              <c:strCache>
                <c:ptCount val="3"/>
                <c:pt idx="0">
                  <c:v>JALAN KERETAPI LAMA KAPAR</c:v>
                </c:pt>
                <c:pt idx="1">
                  <c:v>ALPINIA, PUCHONG</c:v>
                </c:pt>
                <c:pt idx="2">
                  <c:v>DAMAI UTAMA, PUCHONG</c:v>
                </c:pt>
              </c:strCache>
            </c:strRef>
          </c:cat>
          <c:val>
            <c:numRef>
              <c:f>'GRAF KUTIPAN - JANGAN USIK'!$L$139:$L$141</c:f>
              <c:numCache>
                <c:formatCode>0.00%</c:formatCode>
                <c:ptCount val="3"/>
                <c:pt idx="0">
                  <c:v>0.955719557195572</c:v>
                </c:pt>
                <c:pt idx="1">
                  <c:v>1</c:v>
                </c:pt>
                <c:pt idx="2">
                  <c:v>0.988051470588235</c:v>
                </c:pt>
              </c:numCache>
            </c:numRef>
          </c:val>
        </c:ser>
        <c:ser>
          <c:idx val="11"/>
          <c:order val="11"/>
          <c:tx>
            <c:strRef>
              <c:f>'GRAF KUTIPAN - JANGAN USIK'!$M$138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USIK'!$A$139:$A$141</c:f>
              <c:strCache>
                <c:ptCount val="3"/>
                <c:pt idx="0">
                  <c:v>JALAN KERETAPI LAMA KAPAR</c:v>
                </c:pt>
                <c:pt idx="1">
                  <c:v>ALPINIA, PUCHONG</c:v>
                </c:pt>
                <c:pt idx="2">
                  <c:v>DAMAI UTAMA, PUCHONG</c:v>
                </c:pt>
              </c:strCache>
            </c:strRef>
          </c:cat>
          <c:val>
            <c:numRef>
              <c:f>'GRAF KUTIPAN - JANGAN USIK'!$M$139:$M$141</c:f>
              <c:numCache>
                <c:formatCode>0.00%</c:formatCode>
                <c:ptCount val="3"/>
                <c:pt idx="0">
                  <c:v>0.902834008097166</c:v>
                </c:pt>
                <c:pt idx="1">
                  <c:v>1</c:v>
                </c:pt>
                <c:pt idx="2">
                  <c:v>0.989776951672863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0"/>
        <c:axId val="667895911"/>
        <c:axId val="646651128"/>
      </c:barChart>
      <c:catAx>
        <c:axId val="66789591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7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46651128"/>
        <c:crosses val="autoZero"/>
        <c:auto val="1"/>
        <c:lblAlgn val="ctr"/>
        <c:lblOffset val="100"/>
        <c:noMultiLvlLbl val="0"/>
      </c:catAx>
      <c:valAx>
        <c:axId val="646651128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7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678959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7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7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7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700" b="1"/>
      </a:pPr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864411852738701"/>
          <c:y val="0.114583333333333"/>
          <c:w val="0.769589943130799"/>
          <c:h val="0.7994907407407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KUTIPAN - JANGAN USIK'!$B$160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USIK'!$A$161:$A$164</c:f>
              <c:strCache>
                <c:ptCount val="4"/>
                <c:pt idx="0">
                  <c:v>AZARIA</c:v>
                </c:pt>
                <c:pt idx="1">
                  <c:v>ARISTA</c:v>
                </c:pt>
                <c:pt idx="2">
                  <c:v>ASTERIA</c:v>
                </c:pt>
                <c:pt idx="3">
                  <c:v>TRIFOLIS</c:v>
                </c:pt>
              </c:strCache>
            </c:strRef>
          </c:cat>
          <c:val>
            <c:numRef>
              <c:f>'GRAF KUTIPAN - JANGAN USIK'!$B$161:$B$164</c:f>
              <c:numCache>
                <c:formatCode>0.00%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1"/>
          <c:order val="1"/>
          <c:tx>
            <c:strRef>
              <c:f>'GRAF KUTIPAN - JANGAN USIK'!$C$160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-0.00208333333333333"/>
                  <c:y val="-0.062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USIK'!$A$161:$A$164</c:f>
              <c:strCache>
                <c:ptCount val="4"/>
                <c:pt idx="0">
                  <c:v>AZARIA</c:v>
                </c:pt>
                <c:pt idx="1">
                  <c:v>ARISTA</c:v>
                </c:pt>
                <c:pt idx="2">
                  <c:v>ASTERIA</c:v>
                </c:pt>
                <c:pt idx="3">
                  <c:v>TRIFOLIS</c:v>
                </c:pt>
              </c:strCache>
            </c:strRef>
          </c:cat>
          <c:val>
            <c:numRef>
              <c:f>'GRAF KUTIPAN - JANGAN USIK'!$C$161:$C$164</c:f>
              <c:numCache>
                <c:formatCode>0.00%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2"/>
          <c:order val="2"/>
          <c:tx>
            <c:strRef>
              <c:f>'GRAF KUTIPAN - JANGAN USIK'!$D$160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USIK'!$A$161:$A$164</c:f>
              <c:strCache>
                <c:ptCount val="4"/>
                <c:pt idx="0">
                  <c:v>AZARIA</c:v>
                </c:pt>
                <c:pt idx="1">
                  <c:v>ARISTA</c:v>
                </c:pt>
                <c:pt idx="2">
                  <c:v>ASTERIA</c:v>
                </c:pt>
                <c:pt idx="3">
                  <c:v>TRIFOLIS</c:v>
                </c:pt>
              </c:strCache>
            </c:strRef>
          </c:cat>
          <c:val>
            <c:numRef>
              <c:f>'GRAF KUTIPAN - JANGAN USIK'!$D$161:$D$164</c:f>
              <c:numCache>
                <c:formatCode>0.00%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3"/>
          <c:order val="3"/>
          <c:tx>
            <c:strRef>
              <c:f>'GRAF KUTIPAN - JANGAN USIK'!$E$160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USIK'!$A$161:$A$164</c:f>
              <c:strCache>
                <c:ptCount val="4"/>
                <c:pt idx="0">
                  <c:v>AZARIA</c:v>
                </c:pt>
                <c:pt idx="1">
                  <c:v>ARISTA</c:v>
                </c:pt>
                <c:pt idx="2">
                  <c:v>ASTERIA</c:v>
                </c:pt>
                <c:pt idx="3">
                  <c:v>TRIFOLIS</c:v>
                </c:pt>
              </c:strCache>
            </c:strRef>
          </c:cat>
          <c:val>
            <c:numRef>
              <c:f>'GRAF KUTIPAN - JANGAN USIK'!$E$161:$E$164</c:f>
              <c:numCache>
                <c:formatCode>0.00%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4"/>
          <c:order val="4"/>
          <c:tx>
            <c:strRef>
              <c:f>'GRAF KUTIPAN - JANGAN USIK'!$F$160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USIK'!$A$161:$A$164</c:f>
              <c:strCache>
                <c:ptCount val="4"/>
                <c:pt idx="0">
                  <c:v>AZARIA</c:v>
                </c:pt>
                <c:pt idx="1">
                  <c:v>ARISTA</c:v>
                </c:pt>
                <c:pt idx="2">
                  <c:v>ASTERIA</c:v>
                </c:pt>
                <c:pt idx="3">
                  <c:v>TRIFOLIS</c:v>
                </c:pt>
              </c:strCache>
            </c:strRef>
          </c:cat>
          <c:val>
            <c:numRef>
              <c:f>'GRAF KUTIPAN - JANGAN USIK'!$F$161:$F$164</c:f>
              <c:numCache>
                <c:formatCode>0.00%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5"/>
          <c:order val="5"/>
          <c:tx>
            <c:strRef>
              <c:f>'GRAF KUTIPAN - JANGAN USIK'!$G$160</c:f>
              <c:strCache>
                <c:ptCount val="1"/>
                <c:pt idx="0">
                  <c:v>JUN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USIK'!$A$161:$A$164</c:f>
              <c:strCache>
                <c:ptCount val="4"/>
                <c:pt idx="0">
                  <c:v>AZARIA</c:v>
                </c:pt>
                <c:pt idx="1">
                  <c:v>ARISTA</c:v>
                </c:pt>
                <c:pt idx="2">
                  <c:v>ASTERIA</c:v>
                </c:pt>
                <c:pt idx="3">
                  <c:v>TRIFOLIS</c:v>
                </c:pt>
              </c:strCache>
            </c:strRef>
          </c:cat>
          <c:val>
            <c:numRef>
              <c:f>'GRAF KUTIPAN - JANGAN USIK'!$G$161:$G$164</c:f>
              <c:numCache>
                <c:formatCode>0.00%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0.931034482758621</c:v>
                </c:pt>
              </c:numCache>
            </c:numRef>
          </c:val>
        </c:ser>
        <c:ser>
          <c:idx val="6"/>
          <c:order val="6"/>
          <c:tx>
            <c:strRef>
              <c:f>'GRAF KUTIPAN - JANGAN USIK'!$H$160</c:f>
              <c:strCache>
                <c:ptCount val="1"/>
                <c:pt idx="0">
                  <c:v>JUL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USIK'!$A$161:$A$164</c:f>
              <c:strCache>
                <c:ptCount val="4"/>
                <c:pt idx="0">
                  <c:v>AZARIA</c:v>
                </c:pt>
                <c:pt idx="1">
                  <c:v>ARISTA</c:v>
                </c:pt>
                <c:pt idx="2">
                  <c:v>ASTERIA</c:v>
                </c:pt>
                <c:pt idx="3">
                  <c:v>TRIFOLIS</c:v>
                </c:pt>
              </c:strCache>
            </c:strRef>
          </c:cat>
          <c:val>
            <c:numRef>
              <c:f>'GRAF KUTIPAN - JANGAN USIK'!$H$161:$H$164</c:f>
              <c:numCache>
                <c:formatCode>0.00%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7"/>
          <c:order val="7"/>
          <c:tx>
            <c:strRef>
              <c:f>'GRAF KUTIPAN - JANGAN USIK'!$I$160</c:f>
              <c:strCache>
                <c:ptCount val="1"/>
                <c:pt idx="0">
                  <c:v>AUG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USIK'!$A$161:$A$164</c:f>
              <c:strCache>
                <c:ptCount val="4"/>
                <c:pt idx="0">
                  <c:v>AZARIA</c:v>
                </c:pt>
                <c:pt idx="1">
                  <c:v>ARISTA</c:v>
                </c:pt>
                <c:pt idx="2">
                  <c:v>ASTERIA</c:v>
                </c:pt>
                <c:pt idx="3">
                  <c:v>TRIFOLIS</c:v>
                </c:pt>
              </c:strCache>
            </c:strRef>
          </c:cat>
          <c:val>
            <c:numRef>
              <c:f>'GRAF KUTIPAN - JANGAN USIK'!$I$161:$I$164</c:f>
              <c:numCache>
                <c:formatCode>0.00%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0.967078189300412</c:v>
                </c:pt>
              </c:numCache>
            </c:numRef>
          </c:val>
        </c:ser>
        <c:ser>
          <c:idx val="8"/>
          <c:order val="8"/>
          <c:tx>
            <c:strRef>
              <c:f>'GRAF KUTIPAN - JANGAN USIK'!$J$160</c:f>
              <c:strCache>
                <c:ptCount val="1"/>
                <c:pt idx="0">
                  <c:v>SEP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USIK'!$A$161:$A$164</c:f>
              <c:strCache>
                <c:ptCount val="4"/>
                <c:pt idx="0">
                  <c:v>AZARIA</c:v>
                </c:pt>
                <c:pt idx="1">
                  <c:v>ARISTA</c:v>
                </c:pt>
                <c:pt idx="2">
                  <c:v>ASTERIA</c:v>
                </c:pt>
                <c:pt idx="3">
                  <c:v>TRIFOLIS</c:v>
                </c:pt>
              </c:strCache>
            </c:strRef>
          </c:cat>
          <c:val>
            <c:numRef>
              <c:f>'GRAF KUTIPAN - JANGAN USIK'!$J$161:$J$164</c:f>
              <c:numCache>
                <c:formatCode>0.00%</c:formatCode>
                <c:ptCount val="4"/>
                <c:pt idx="0">
                  <c:v>0.977777777777778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9"/>
          <c:order val="9"/>
          <c:tx>
            <c:strRef>
              <c:f>'GRAF KUTIPAN - JANGAN USIK'!$K$160</c:f>
              <c:strCache>
                <c:ptCount val="1"/>
                <c:pt idx="0">
                  <c:v>OCT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USIK'!$A$161:$A$164</c:f>
              <c:strCache>
                <c:ptCount val="4"/>
                <c:pt idx="0">
                  <c:v>AZARIA</c:v>
                </c:pt>
                <c:pt idx="1">
                  <c:v>ARISTA</c:v>
                </c:pt>
                <c:pt idx="2">
                  <c:v>ASTERIA</c:v>
                </c:pt>
                <c:pt idx="3">
                  <c:v>TRIFOLIS</c:v>
                </c:pt>
              </c:strCache>
            </c:strRef>
          </c:cat>
          <c:val>
            <c:numRef>
              <c:f>'GRAF KUTIPAN - JANGAN USIK'!$K$161:$K$164</c:f>
              <c:numCache>
                <c:formatCode>0.00%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10"/>
          <c:order val="10"/>
          <c:tx>
            <c:strRef>
              <c:f>'GRAF KUTIPAN - JANGAN USIK'!$L$160</c:f>
              <c:strCache>
                <c:ptCount val="1"/>
                <c:pt idx="0">
                  <c:v>NOV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USIK'!$A$161:$A$164</c:f>
              <c:strCache>
                <c:ptCount val="4"/>
                <c:pt idx="0">
                  <c:v>AZARIA</c:v>
                </c:pt>
                <c:pt idx="1">
                  <c:v>ARISTA</c:v>
                </c:pt>
                <c:pt idx="2">
                  <c:v>ASTERIA</c:v>
                </c:pt>
                <c:pt idx="3">
                  <c:v>TRIFOLIS</c:v>
                </c:pt>
              </c:strCache>
            </c:strRef>
          </c:cat>
          <c:val>
            <c:numRef>
              <c:f>'GRAF KUTIPAN - JANGAN USIK'!$L$161:$L$164</c:f>
              <c:numCache>
                <c:formatCode>0.00%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0.979166666666667</c:v>
                </c:pt>
                <c:pt idx="3">
                  <c:v>1</c:v>
                </c:pt>
              </c:numCache>
            </c:numRef>
          </c:val>
        </c:ser>
        <c:ser>
          <c:idx val="11"/>
          <c:order val="11"/>
          <c:tx>
            <c:strRef>
              <c:f>'GRAF KUTIPAN - JANGAN USIK'!$M$160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USIK'!$A$161:$A$164</c:f>
              <c:strCache>
                <c:ptCount val="4"/>
                <c:pt idx="0">
                  <c:v>AZARIA</c:v>
                </c:pt>
                <c:pt idx="1">
                  <c:v>ARISTA</c:v>
                </c:pt>
                <c:pt idx="2">
                  <c:v>ASTERIA</c:v>
                </c:pt>
                <c:pt idx="3">
                  <c:v>TRIFOLIS</c:v>
                </c:pt>
              </c:strCache>
            </c:strRef>
          </c:cat>
          <c:val>
            <c:numRef>
              <c:f>'GRAF KUTIPAN - JANGAN USIK'!$M$161:$M$164</c:f>
              <c:numCache>
                <c:formatCode>0.00%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0.950892857142857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0"/>
        <c:axId val="486254406"/>
        <c:axId val="863342236"/>
      </c:barChart>
      <c:catAx>
        <c:axId val="48625440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863342236"/>
        <c:crosses val="autoZero"/>
        <c:auto val="1"/>
        <c:lblAlgn val="ctr"/>
        <c:lblOffset val="100"/>
        <c:noMultiLvlLbl val="0"/>
      </c:catAx>
      <c:valAx>
        <c:axId val="86334223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8625440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800"/>
      </a:pPr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577777777777778"/>
          <c:y val="0.128472222222222"/>
          <c:w val="0.805980611483967"/>
          <c:h val="0.7954166666666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KUTIPAN - JANGAN USIK'!$B$183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USIK'!$A$184:$A$188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KUTIPAN - JANGAN USIK'!$B$184:$B$188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'GRAF KUTIPAN - JANGAN USIK'!$C$183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0.0451388888888889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00416666666666667"/>
                  <c:y val="-0.0451388888888889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00208333333333333"/>
                  <c:y val="-0.038194444444444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00625"/>
                  <c:y val="-0.041666666666666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USIK'!$A$184:$A$188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KUTIPAN - JANGAN USIK'!$C$184:$C$188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'GRAF KUTIPAN - JANGAN USIK'!$D$183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USIK'!$A$184:$A$188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KUTIPAN - JANGAN USIK'!$D$184:$D$188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'GRAF KUTIPAN - JANGAN USIK'!$E$183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USIK'!$A$184:$A$188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KUTIPAN - JANGAN USIK'!$E$184:$E$188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'GRAF KUTIPAN - JANGAN USIK'!$F$183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USIK'!$A$184:$A$188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KUTIPAN - JANGAN USIK'!$F$184:$F$188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5"/>
          <c:order val="5"/>
          <c:tx>
            <c:strRef>
              <c:f>'GRAF KUTIPAN - JANGAN USIK'!$G$183</c:f>
              <c:strCache>
                <c:ptCount val="1"/>
                <c:pt idx="0">
                  <c:v>JUN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USIK'!$A$184:$A$188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KUTIPAN - JANGAN USIK'!$G$184:$G$188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6"/>
          <c:order val="6"/>
          <c:tx>
            <c:strRef>
              <c:f>'GRAF KUTIPAN - JANGAN USIK'!$H$183</c:f>
              <c:strCache>
                <c:ptCount val="1"/>
                <c:pt idx="0">
                  <c:v>JUL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USIK'!$A$184:$A$188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KUTIPAN - JANGAN USIK'!$H$184:$H$188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7"/>
          <c:order val="7"/>
          <c:tx>
            <c:strRef>
              <c:f>'GRAF KUTIPAN - JANGAN USIK'!$I$183</c:f>
              <c:strCache>
                <c:ptCount val="1"/>
                <c:pt idx="0">
                  <c:v>AUG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USIK'!$A$184:$A$188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KUTIPAN - JANGAN USIK'!$I$184:$I$188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8"/>
          <c:order val="8"/>
          <c:tx>
            <c:strRef>
              <c:f>'GRAF KUTIPAN - JANGAN USIK'!$J$183</c:f>
              <c:strCache>
                <c:ptCount val="1"/>
                <c:pt idx="0">
                  <c:v>SEP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USIK'!$A$184:$A$188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KUTIPAN - JANGAN USIK'!$J$184:$J$188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9"/>
          <c:order val="9"/>
          <c:tx>
            <c:strRef>
              <c:f>'GRAF KUTIPAN - JANGAN USIK'!$K$183</c:f>
              <c:strCache>
                <c:ptCount val="1"/>
                <c:pt idx="0">
                  <c:v>OCT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USIK'!$A$184:$A$188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KUTIPAN - JANGAN USIK'!$K$184:$K$188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0"/>
          <c:order val="10"/>
          <c:tx>
            <c:strRef>
              <c:f>'GRAF KUTIPAN - JANGAN USIK'!$L$183</c:f>
              <c:strCache>
                <c:ptCount val="1"/>
                <c:pt idx="0">
                  <c:v>NOV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USIK'!$A$184:$A$188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KUTIPAN - JANGAN USIK'!$L$184:$L$188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1"/>
          <c:order val="11"/>
          <c:tx>
            <c:strRef>
              <c:f>'GRAF KUTIPAN - JANGAN USIK'!$M$183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 KUTIPAN - JANGAN USIK'!$A$184:$A$188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'GRAF KUTIPAN - JANGAN USIK'!$M$184:$M$188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0"/>
        <c:axId val="442772248"/>
        <c:axId val="320005634"/>
      </c:barChart>
      <c:catAx>
        <c:axId val="4427722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320005634"/>
        <c:crosses val="autoZero"/>
        <c:auto val="1"/>
        <c:lblAlgn val="ctr"/>
        <c:lblOffset val="100"/>
        <c:noMultiLvlLbl val="0"/>
      </c:catAx>
      <c:valAx>
        <c:axId val="32000563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442772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6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7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8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9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0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1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8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800" b="1">
          <a:solidFill>
            <a:sysClr val="windowText" lastClr="000000"/>
          </a:solidFill>
        </a:defRPr>
      </a:pPr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561605872219309"/>
          <c:y val="0.118075117370892"/>
          <c:w val="0.817257134297056"/>
          <c:h val="0.7600938967136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KUTIPAN - JANGAN USIK'!$B$205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USIK'!$A$206:$A$210</c:f>
              <c:strCache>
                <c:ptCount val="5"/>
                <c:pt idx="0">
                  <c:v>0</c:v>
                </c:pt>
                <c:pt idx="1">
                  <c:v>0</c:v>
                </c:pt>
                <c:pt idx="2">
                  <c:v>SHAFIKA</c:v>
                </c:pt>
                <c:pt idx="3">
                  <c:v>FATEHAH</c:v>
                </c:pt>
                <c:pt idx="4">
                  <c:v>0</c:v>
                </c:pt>
              </c:strCache>
            </c:strRef>
          </c:cat>
          <c:val>
            <c:numRef>
              <c:f>'GRAF KUTIPAN - JANGAN USIK'!$B$206:$B$210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'GRAF KUTIPAN - JANGAN USIK'!$C$205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0.041666666666666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-0.0312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00208362272537852"/>
                  <c:y val="-0.034722222222222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USIK'!$A$206:$A$210</c:f>
              <c:strCache>
                <c:ptCount val="5"/>
                <c:pt idx="0">
                  <c:v>0</c:v>
                </c:pt>
                <c:pt idx="1">
                  <c:v>0</c:v>
                </c:pt>
                <c:pt idx="2">
                  <c:v>SHAFIKA</c:v>
                </c:pt>
                <c:pt idx="3">
                  <c:v>FATEHAH</c:v>
                </c:pt>
                <c:pt idx="4">
                  <c:v>0</c:v>
                </c:pt>
              </c:strCache>
            </c:strRef>
          </c:cat>
          <c:val>
            <c:numRef>
              <c:f>'GRAF KUTIPAN - JANGAN USIK'!$C$206:$C$210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'GRAF KUTIPAN - JANGAN USIK'!$D$205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USIK'!$A$206:$A$210</c:f>
              <c:strCache>
                <c:ptCount val="5"/>
                <c:pt idx="0">
                  <c:v>0</c:v>
                </c:pt>
                <c:pt idx="1">
                  <c:v>0</c:v>
                </c:pt>
                <c:pt idx="2">
                  <c:v>SHAFIKA</c:v>
                </c:pt>
                <c:pt idx="3">
                  <c:v>FATEHAH</c:v>
                </c:pt>
                <c:pt idx="4">
                  <c:v>0</c:v>
                </c:pt>
              </c:strCache>
            </c:strRef>
          </c:cat>
          <c:val>
            <c:numRef>
              <c:f>'GRAF KUTIPAN - JANGAN USIK'!$D$206:$D$210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'GRAF KUTIPAN - JANGAN USIK'!$E$205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USIK'!$A$206:$A$210</c:f>
              <c:strCache>
                <c:ptCount val="5"/>
                <c:pt idx="0">
                  <c:v>0</c:v>
                </c:pt>
                <c:pt idx="1">
                  <c:v>0</c:v>
                </c:pt>
                <c:pt idx="2">
                  <c:v>SHAFIKA</c:v>
                </c:pt>
                <c:pt idx="3">
                  <c:v>FATEHAH</c:v>
                </c:pt>
                <c:pt idx="4">
                  <c:v>0</c:v>
                </c:pt>
              </c:strCache>
            </c:strRef>
          </c:cat>
          <c:val>
            <c:numRef>
              <c:f>'GRAF KUTIPAN - JANGAN USIK'!$E$206:$E$210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'GRAF KUTIPAN - JANGAN USIK'!$F$205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USIK'!$A$206:$A$210</c:f>
              <c:strCache>
                <c:ptCount val="5"/>
                <c:pt idx="0">
                  <c:v>0</c:v>
                </c:pt>
                <c:pt idx="1">
                  <c:v>0</c:v>
                </c:pt>
                <c:pt idx="2">
                  <c:v>SHAFIKA</c:v>
                </c:pt>
                <c:pt idx="3">
                  <c:v>FATEHAH</c:v>
                </c:pt>
                <c:pt idx="4">
                  <c:v>0</c:v>
                </c:pt>
              </c:strCache>
            </c:strRef>
          </c:cat>
          <c:val>
            <c:numRef>
              <c:f>'GRAF KUTIPAN - JANGAN USIK'!$F$206:$F$210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</c:ser>
        <c:ser>
          <c:idx val="5"/>
          <c:order val="5"/>
          <c:tx>
            <c:strRef>
              <c:f>'GRAF KUTIPAN - JANGAN USIK'!$G$205</c:f>
              <c:strCache>
                <c:ptCount val="1"/>
                <c:pt idx="0">
                  <c:v>JUN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USIK'!$A$206:$A$210</c:f>
              <c:strCache>
                <c:ptCount val="5"/>
                <c:pt idx="0">
                  <c:v>0</c:v>
                </c:pt>
                <c:pt idx="1">
                  <c:v>0</c:v>
                </c:pt>
                <c:pt idx="2">
                  <c:v>SHAFIKA</c:v>
                </c:pt>
                <c:pt idx="3">
                  <c:v>FATEHAH</c:v>
                </c:pt>
                <c:pt idx="4">
                  <c:v>0</c:v>
                </c:pt>
              </c:strCache>
            </c:strRef>
          </c:cat>
          <c:val>
            <c:numRef>
              <c:f>'GRAF KUTIPAN - JANGAN USIK'!$G$206:$G$210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0.981471950591868</c:v>
                </c:pt>
                <c:pt idx="4">
                  <c:v>0</c:v>
                </c:pt>
              </c:numCache>
            </c:numRef>
          </c:val>
        </c:ser>
        <c:ser>
          <c:idx val="6"/>
          <c:order val="6"/>
          <c:tx>
            <c:strRef>
              <c:f>'GRAF KUTIPAN - JANGAN USIK'!$H$205</c:f>
              <c:strCache>
                <c:ptCount val="1"/>
                <c:pt idx="0">
                  <c:v>JUL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USIK'!$A$206:$A$210</c:f>
              <c:strCache>
                <c:ptCount val="5"/>
                <c:pt idx="0">
                  <c:v>0</c:v>
                </c:pt>
                <c:pt idx="1">
                  <c:v>0</c:v>
                </c:pt>
                <c:pt idx="2">
                  <c:v>SHAFIKA</c:v>
                </c:pt>
                <c:pt idx="3">
                  <c:v>FATEHAH</c:v>
                </c:pt>
                <c:pt idx="4">
                  <c:v>0</c:v>
                </c:pt>
              </c:strCache>
            </c:strRef>
          </c:cat>
          <c:val>
            <c:numRef>
              <c:f>'GRAF KUTIPAN - JANGAN USIK'!$H$206:$H$210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0.999064108563407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</c:ser>
        <c:ser>
          <c:idx val="7"/>
          <c:order val="7"/>
          <c:tx>
            <c:strRef>
              <c:f>'GRAF KUTIPAN - JANGAN USIK'!$I$205</c:f>
              <c:strCache>
                <c:ptCount val="1"/>
                <c:pt idx="0">
                  <c:v>AUG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USIK'!$A$206:$A$210</c:f>
              <c:strCache>
                <c:ptCount val="5"/>
                <c:pt idx="0">
                  <c:v>0</c:v>
                </c:pt>
                <c:pt idx="1">
                  <c:v>0</c:v>
                </c:pt>
                <c:pt idx="2">
                  <c:v>SHAFIKA</c:v>
                </c:pt>
                <c:pt idx="3">
                  <c:v>FATEHAH</c:v>
                </c:pt>
                <c:pt idx="4">
                  <c:v>0</c:v>
                </c:pt>
              </c:strCache>
            </c:strRef>
          </c:cat>
          <c:val>
            <c:numRef>
              <c:f>'GRAF KUTIPAN - JANGAN USIK'!$I$206:$I$210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0.991739803820341</c:v>
                </c:pt>
                <c:pt idx="4">
                  <c:v>0</c:v>
                </c:pt>
              </c:numCache>
            </c:numRef>
          </c:val>
        </c:ser>
        <c:ser>
          <c:idx val="8"/>
          <c:order val="8"/>
          <c:tx>
            <c:strRef>
              <c:f>'GRAF KUTIPAN - JANGAN USIK'!$J$205</c:f>
              <c:strCache>
                <c:ptCount val="1"/>
                <c:pt idx="0">
                  <c:v>SEP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USIK'!$A$206:$A$210</c:f>
              <c:strCache>
                <c:ptCount val="5"/>
                <c:pt idx="0">
                  <c:v>0</c:v>
                </c:pt>
                <c:pt idx="1">
                  <c:v>0</c:v>
                </c:pt>
                <c:pt idx="2">
                  <c:v>SHAFIKA</c:v>
                </c:pt>
                <c:pt idx="3">
                  <c:v>FATEHAH</c:v>
                </c:pt>
                <c:pt idx="4">
                  <c:v>0</c:v>
                </c:pt>
              </c:strCache>
            </c:strRef>
          </c:cat>
          <c:val>
            <c:numRef>
              <c:f>'GRAF KUTIPAN - JANGAN USIK'!$J$206:$J$210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0.995752713544125</c:v>
                </c:pt>
                <c:pt idx="3">
                  <c:v>0.992734820965231</c:v>
                </c:pt>
                <c:pt idx="4">
                  <c:v>0</c:v>
                </c:pt>
              </c:numCache>
            </c:numRef>
          </c:val>
        </c:ser>
        <c:ser>
          <c:idx val="9"/>
          <c:order val="9"/>
          <c:tx>
            <c:strRef>
              <c:f>'GRAF KUTIPAN - JANGAN USIK'!$K$205</c:f>
              <c:strCache>
                <c:ptCount val="1"/>
                <c:pt idx="0">
                  <c:v>OCT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USIK'!$A$206:$A$210</c:f>
              <c:strCache>
                <c:ptCount val="5"/>
                <c:pt idx="0">
                  <c:v>0</c:v>
                </c:pt>
                <c:pt idx="1">
                  <c:v>0</c:v>
                </c:pt>
                <c:pt idx="2">
                  <c:v>SHAFIKA</c:v>
                </c:pt>
                <c:pt idx="3">
                  <c:v>FATEHAH</c:v>
                </c:pt>
                <c:pt idx="4">
                  <c:v>0</c:v>
                </c:pt>
              </c:strCache>
            </c:strRef>
          </c:cat>
          <c:val>
            <c:numRef>
              <c:f>'GRAF KUTIPAN - JANGAN USIK'!$K$206:$K$210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0.993731918997107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</c:ser>
        <c:ser>
          <c:idx val="10"/>
          <c:order val="10"/>
          <c:tx>
            <c:strRef>
              <c:f>'GRAF KUTIPAN - JANGAN USIK'!$L$205</c:f>
              <c:strCache>
                <c:ptCount val="1"/>
                <c:pt idx="0">
                  <c:v>NOV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USIK'!$A$206:$A$210</c:f>
              <c:strCache>
                <c:ptCount val="5"/>
                <c:pt idx="0">
                  <c:v>0</c:v>
                </c:pt>
                <c:pt idx="1">
                  <c:v>0</c:v>
                </c:pt>
                <c:pt idx="2">
                  <c:v>SHAFIKA</c:v>
                </c:pt>
                <c:pt idx="3">
                  <c:v>FATEHAH</c:v>
                </c:pt>
                <c:pt idx="4">
                  <c:v>0</c:v>
                </c:pt>
              </c:strCache>
            </c:strRef>
          </c:cat>
          <c:val>
            <c:numRef>
              <c:f>'GRAF KUTIPAN - JANGAN USIK'!$L$206:$L$210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0.987798926305515</c:v>
                </c:pt>
                <c:pt idx="3">
                  <c:v>0.992549228312932</c:v>
                </c:pt>
                <c:pt idx="4">
                  <c:v>0</c:v>
                </c:pt>
              </c:numCache>
            </c:numRef>
          </c:val>
        </c:ser>
        <c:ser>
          <c:idx val="11"/>
          <c:order val="11"/>
          <c:tx>
            <c:strRef>
              <c:f>'GRAF KUTIPAN - JANGAN USIK'!$M$205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KUTIPAN - JANGAN USIK'!$A$206:$A$210</c:f>
              <c:strCache>
                <c:ptCount val="5"/>
                <c:pt idx="0">
                  <c:v>0</c:v>
                </c:pt>
                <c:pt idx="1">
                  <c:v>0</c:v>
                </c:pt>
                <c:pt idx="2">
                  <c:v>SHAFIKA</c:v>
                </c:pt>
                <c:pt idx="3">
                  <c:v>FATEHAH</c:v>
                </c:pt>
                <c:pt idx="4">
                  <c:v>0</c:v>
                </c:pt>
              </c:strCache>
            </c:strRef>
          </c:cat>
          <c:val>
            <c:numRef>
              <c:f>'GRAF KUTIPAN - JANGAN USIK'!$M$206:$M$210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0.982741617357002</c:v>
                </c:pt>
                <c:pt idx="3">
                  <c:v>0.982493368700265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0"/>
        <c:axId val="710329198"/>
        <c:axId val="48897342"/>
      </c:barChart>
      <c:catAx>
        <c:axId val="71032919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48897342"/>
        <c:crosses val="autoZero"/>
        <c:auto val="1"/>
        <c:lblAlgn val="ctr"/>
        <c:lblOffset val="100"/>
        <c:noMultiLvlLbl val="0"/>
      </c:catAx>
      <c:valAx>
        <c:axId val="4889734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71032919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6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7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8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9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0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1"/>
        <c:txPr>
          <a:bodyPr rot="0" spcFirstLastPara="0" vertOverflow="ellipsis" vert="horz" wrap="square" anchor="ctr" anchorCtr="1"/>
          <a:lstStyle/>
          <a:p>
            <a:pPr>
              <a:defRPr lang="en-US"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8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800" b="1">
          <a:solidFill>
            <a:sysClr val="windowText" lastClr="000000"/>
          </a:solidFill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chart" Target="../charts/chart9.xml"/><Relationship Id="rId8" Type="http://schemas.openxmlformats.org/officeDocument/2006/relationships/chart" Target="../charts/chart8.xml"/><Relationship Id="rId7" Type="http://schemas.openxmlformats.org/officeDocument/2006/relationships/chart" Target="../charts/chart7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0" Type="http://schemas.openxmlformats.org/officeDocument/2006/relationships/chart" Target="../charts/chart10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9" Type="http://schemas.openxmlformats.org/officeDocument/2006/relationships/chart" Target="../charts/chart19.xml"/><Relationship Id="rId8" Type="http://schemas.openxmlformats.org/officeDocument/2006/relationships/chart" Target="../charts/chart18.xml"/><Relationship Id="rId7" Type="http://schemas.openxmlformats.org/officeDocument/2006/relationships/chart" Target="../charts/chart17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0" Type="http://schemas.openxmlformats.org/officeDocument/2006/relationships/chart" Target="../charts/chart20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9525</xdr:colOff>
      <xdr:row>7</xdr:row>
      <xdr:rowOff>127000</xdr:rowOff>
    </xdr:from>
    <xdr:to>
      <xdr:col>9</xdr:col>
      <xdr:colOff>8890</xdr:colOff>
      <xdr:row>21</xdr:row>
      <xdr:rowOff>173990</xdr:rowOff>
    </xdr:to>
    <xdr:graphicFrame>
      <xdr:nvGraphicFramePr>
        <xdr:cNvPr id="2" name="Chart 1"/>
        <xdr:cNvGraphicFramePr/>
      </xdr:nvGraphicFramePr>
      <xdr:xfrm>
        <a:off x="9525" y="1460500"/>
        <a:ext cx="8524240" cy="271399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31</xdr:row>
      <xdr:rowOff>177800</xdr:rowOff>
    </xdr:from>
    <xdr:to>
      <xdr:col>8</xdr:col>
      <xdr:colOff>751840</xdr:colOff>
      <xdr:row>47</xdr:row>
      <xdr:rowOff>6350</xdr:rowOff>
    </xdr:to>
    <xdr:graphicFrame>
      <xdr:nvGraphicFramePr>
        <xdr:cNvPr id="3" name="Chart 2"/>
        <xdr:cNvGraphicFramePr/>
      </xdr:nvGraphicFramePr>
      <xdr:xfrm>
        <a:off x="9525" y="6083300"/>
        <a:ext cx="8400415" cy="28765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79375</xdr:colOff>
      <xdr:row>53</xdr:row>
      <xdr:rowOff>25400</xdr:rowOff>
    </xdr:from>
    <xdr:to>
      <xdr:col>8</xdr:col>
      <xdr:colOff>860425</xdr:colOff>
      <xdr:row>68</xdr:row>
      <xdr:rowOff>63500</xdr:rowOff>
    </xdr:to>
    <xdr:graphicFrame>
      <xdr:nvGraphicFramePr>
        <xdr:cNvPr id="4" name="Chart 3"/>
        <xdr:cNvGraphicFramePr/>
      </xdr:nvGraphicFramePr>
      <xdr:xfrm>
        <a:off x="79375" y="10121900"/>
        <a:ext cx="8439150" cy="2895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101600</xdr:colOff>
      <xdr:row>98</xdr:row>
      <xdr:rowOff>15875</xdr:rowOff>
    </xdr:from>
    <xdr:to>
      <xdr:col>9</xdr:col>
      <xdr:colOff>15875</xdr:colOff>
      <xdr:row>112</xdr:row>
      <xdr:rowOff>101600</xdr:rowOff>
    </xdr:to>
    <xdr:graphicFrame>
      <xdr:nvGraphicFramePr>
        <xdr:cNvPr id="6" name="Chart 5"/>
        <xdr:cNvGraphicFramePr/>
      </xdr:nvGraphicFramePr>
      <xdr:xfrm>
        <a:off x="101600" y="18684875"/>
        <a:ext cx="8439150" cy="27527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12700</xdr:colOff>
      <xdr:row>120</xdr:row>
      <xdr:rowOff>15875</xdr:rowOff>
    </xdr:from>
    <xdr:to>
      <xdr:col>9</xdr:col>
      <xdr:colOff>12065</xdr:colOff>
      <xdr:row>135</xdr:row>
      <xdr:rowOff>24765</xdr:rowOff>
    </xdr:to>
    <xdr:graphicFrame>
      <xdr:nvGraphicFramePr>
        <xdr:cNvPr id="7" name="Chart 6"/>
        <xdr:cNvGraphicFramePr/>
      </xdr:nvGraphicFramePr>
      <xdr:xfrm>
        <a:off x="12700" y="22875875"/>
        <a:ext cx="8524240" cy="286639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50800</xdr:colOff>
      <xdr:row>142</xdr:row>
      <xdr:rowOff>28575</xdr:rowOff>
    </xdr:from>
    <xdr:to>
      <xdr:col>8</xdr:col>
      <xdr:colOff>840740</xdr:colOff>
      <xdr:row>156</xdr:row>
      <xdr:rowOff>38100</xdr:rowOff>
    </xdr:to>
    <xdr:graphicFrame>
      <xdr:nvGraphicFramePr>
        <xdr:cNvPr id="5" name="Chart 4"/>
        <xdr:cNvGraphicFramePr/>
      </xdr:nvGraphicFramePr>
      <xdr:xfrm>
        <a:off x="50800" y="27079575"/>
        <a:ext cx="8448040" cy="26765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34925</xdr:colOff>
      <xdr:row>164</xdr:row>
      <xdr:rowOff>180975</xdr:rowOff>
    </xdr:from>
    <xdr:to>
      <xdr:col>8</xdr:col>
      <xdr:colOff>862965</xdr:colOff>
      <xdr:row>179</xdr:row>
      <xdr:rowOff>66675</xdr:rowOff>
    </xdr:to>
    <xdr:graphicFrame>
      <xdr:nvGraphicFramePr>
        <xdr:cNvPr id="9" name="Chart 8"/>
        <xdr:cNvGraphicFramePr/>
      </xdr:nvGraphicFramePr>
      <xdr:xfrm>
        <a:off x="34925" y="31422975"/>
        <a:ext cx="848614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12700</xdr:colOff>
      <xdr:row>188</xdr:row>
      <xdr:rowOff>123825</xdr:rowOff>
    </xdr:from>
    <xdr:to>
      <xdr:col>9</xdr:col>
      <xdr:colOff>3175</xdr:colOff>
      <xdr:row>203</xdr:row>
      <xdr:rowOff>9525</xdr:rowOff>
    </xdr:to>
    <xdr:graphicFrame>
      <xdr:nvGraphicFramePr>
        <xdr:cNvPr id="10" name="Chart 9"/>
        <xdr:cNvGraphicFramePr/>
      </xdr:nvGraphicFramePr>
      <xdr:xfrm>
        <a:off x="12700" y="35937825"/>
        <a:ext cx="851535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9525</xdr:colOff>
      <xdr:row>210</xdr:row>
      <xdr:rowOff>180975</xdr:rowOff>
    </xdr:from>
    <xdr:to>
      <xdr:col>8</xdr:col>
      <xdr:colOff>829310</xdr:colOff>
      <xdr:row>225</xdr:row>
      <xdr:rowOff>28575</xdr:rowOff>
    </xdr:to>
    <xdr:graphicFrame>
      <xdr:nvGraphicFramePr>
        <xdr:cNvPr id="11" name="Chart 10"/>
        <xdr:cNvGraphicFramePr/>
      </xdr:nvGraphicFramePr>
      <xdr:xfrm>
        <a:off x="9525" y="40185975"/>
        <a:ext cx="8477885" cy="27051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15875</xdr:colOff>
      <xdr:row>73</xdr:row>
      <xdr:rowOff>82550</xdr:rowOff>
    </xdr:from>
    <xdr:to>
      <xdr:col>8</xdr:col>
      <xdr:colOff>843915</xdr:colOff>
      <xdr:row>88</xdr:row>
      <xdr:rowOff>26035</xdr:rowOff>
    </xdr:to>
    <xdr:graphicFrame>
      <xdr:nvGraphicFramePr>
        <xdr:cNvPr id="16" name="Chart 15"/>
        <xdr:cNvGraphicFramePr/>
      </xdr:nvGraphicFramePr>
      <xdr:xfrm>
        <a:off x="15875" y="13989050"/>
        <a:ext cx="8486140" cy="280098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50800</xdr:colOff>
      <xdr:row>8</xdr:row>
      <xdr:rowOff>9525</xdr:rowOff>
    </xdr:from>
    <xdr:to>
      <xdr:col>5</xdr:col>
      <xdr:colOff>517525</xdr:colOff>
      <xdr:row>22</xdr:row>
      <xdr:rowOff>85725</xdr:rowOff>
    </xdr:to>
    <xdr:graphicFrame>
      <xdr:nvGraphicFramePr>
        <xdr:cNvPr id="3" name="Chart 2"/>
        <xdr:cNvGraphicFramePr/>
      </xdr:nvGraphicFramePr>
      <xdr:xfrm>
        <a:off x="50800" y="1533525"/>
        <a:ext cx="49149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22225</xdr:colOff>
      <xdr:row>31</xdr:row>
      <xdr:rowOff>171450</xdr:rowOff>
    </xdr:from>
    <xdr:to>
      <xdr:col>5</xdr:col>
      <xdr:colOff>488950</xdr:colOff>
      <xdr:row>46</xdr:row>
      <xdr:rowOff>57150</xdr:rowOff>
    </xdr:to>
    <xdr:graphicFrame>
      <xdr:nvGraphicFramePr>
        <xdr:cNvPr id="4" name="Chart 3"/>
        <xdr:cNvGraphicFramePr/>
      </xdr:nvGraphicFramePr>
      <xdr:xfrm>
        <a:off x="22225" y="6076950"/>
        <a:ext cx="49149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60325</xdr:colOff>
      <xdr:row>52</xdr:row>
      <xdr:rowOff>0</xdr:rowOff>
    </xdr:from>
    <xdr:to>
      <xdr:col>5</xdr:col>
      <xdr:colOff>527050</xdr:colOff>
      <xdr:row>66</xdr:row>
      <xdr:rowOff>76200</xdr:rowOff>
    </xdr:to>
    <xdr:graphicFrame>
      <xdr:nvGraphicFramePr>
        <xdr:cNvPr id="5" name="Chart 4"/>
        <xdr:cNvGraphicFramePr/>
      </xdr:nvGraphicFramePr>
      <xdr:xfrm>
        <a:off x="60325" y="9906000"/>
        <a:ext cx="49149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82550</xdr:colOff>
      <xdr:row>95</xdr:row>
      <xdr:rowOff>180975</xdr:rowOff>
    </xdr:from>
    <xdr:to>
      <xdr:col>5</xdr:col>
      <xdr:colOff>549275</xdr:colOff>
      <xdr:row>110</xdr:row>
      <xdr:rowOff>66675</xdr:rowOff>
    </xdr:to>
    <xdr:graphicFrame>
      <xdr:nvGraphicFramePr>
        <xdr:cNvPr id="7" name="Chart 6"/>
        <xdr:cNvGraphicFramePr/>
      </xdr:nvGraphicFramePr>
      <xdr:xfrm>
        <a:off x="82550" y="18278475"/>
        <a:ext cx="49149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15875</xdr:colOff>
      <xdr:row>118</xdr:row>
      <xdr:rowOff>171450</xdr:rowOff>
    </xdr:from>
    <xdr:to>
      <xdr:col>5</xdr:col>
      <xdr:colOff>482600</xdr:colOff>
      <xdr:row>133</xdr:row>
      <xdr:rowOff>57150</xdr:rowOff>
    </xdr:to>
    <xdr:graphicFrame>
      <xdr:nvGraphicFramePr>
        <xdr:cNvPr id="8" name="Chart 7"/>
        <xdr:cNvGraphicFramePr/>
      </xdr:nvGraphicFramePr>
      <xdr:xfrm>
        <a:off x="15875" y="22650450"/>
        <a:ext cx="49149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25400</xdr:colOff>
      <xdr:row>138</xdr:row>
      <xdr:rowOff>180975</xdr:rowOff>
    </xdr:from>
    <xdr:to>
      <xdr:col>5</xdr:col>
      <xdr:colOff>492125</xdr:colOff>
      <xdr:row>153</xdr:row>
      <xdr:rowOff>66675</xdr:rowOff>
    </xdr:to>
    <xdr:graphicFrame>
      <xdr:nvGraphicFramePr>
        <xdr:cNvPr id="9" name="Chart 8"/>
        <xdr:cNvGraphicFramePr/>
      </xdr:nvGraphicFramePr>
      <xdr:xfrm>
        <a:off x="25400" y="26469975"/>
        <a:ext cx="49149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101600</xdr:colOff>
      <xdr:row>160</xdr:row>
      <xdr:rowOff>47625</xdr:rowOff>
    </xdr:from>
    <xdr:to>
      <xdr:col>5</xdr:col>
      <xdr:colOff>568325</xdr:colOff>
      <xdr:row>174</xdr:row>
      <xdr:rowOff>123825</xdr:rowOff>
    </xdr:to>
    <xdr:graphicFrame>
      <xdr:nvGraphicFramePr>
        <xdr:cNvPr id="10" name="Chart 9"/>
        <xdr:cNvGraphicFramePr/>
      </xdr:nvGraphicFramePr>
      <xdr:xfrm>
        <a:off x="101600" y="30527625"/>
        <a:ext cx="49149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34925</xdr:colOff>
      <xdr:row>183</xdr:row>
      <xdr:rowOff>19050</xdr:rowOff>
    </xdr:from>
    <xdr:to>
      <xdr:col>5</xdr:col>
      <xdr:colOff>501650</xdr:colOff>
      <xdr:row>197</xdr:row>
      <xdr:rowOff>95250</xdr:rowOff>
    </xdr:to>
    <xdr:graphicFrame>
      <xdr:nvGraphicFramePr>
        <xdr:cNvPr id="11" name="Chart 10"/>
        <xdr:cNvGraphicFramePr/>
      </xdr:nvGraphicFramePr>
      <xdr:xfrm>
        <a:off x="34925" y="34880550"/>
        <a:ext cx="49149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15875</xdr:colOff>
      <xdr:row>206</xdr:row>
      <xdr:rowOff>0</xdr:rowOff>
    </xdr:from>
    <xdr:to>
      <xdr:col>5</xdr:col>
      <xdr:colOff>482600</xdr:colOff>
      <xdr:row>220</xdr:row>
      <xdr:rowOff>76200</xdr:rowOff>
    </xdr:to>
    <xdr:graphicFrame>
      <xdr:nvGraphicFramePr>
        <xdr:cNvPr id="12" name="Chart 11"/>
        <xdr:cNvGraphicFramePr/>
      </xdr:nvGraphicFramePr>
      <xdr:xfrm>
        <a:off x="15875" y="39243000"/>
        <a:ext cx="49149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50800</xdr:colOff>
      <xdr:row>71</xdr:row>
      <xdr:rowOff>25400</xdr:rowOff>
    </xdr:from>
    <xdr:to>
      <xdr:col>7</xdr:col>
      <xdr:colOff>107315</xdr:colOff>
      <xdr:row>86</xdr:row>
      <xdr:rowOff>62865</xdr:rowOff>
    </xdr:to>
    <xdr:graphicFrame>
      <xdr:nvGraphicFramePr>
        <xdr:cNvPr id="2" name="Chart 1"/>
        <xdr:cNvGraphicFramePr/>
      </xdr:nvGraphicFramePr>
      <xdr:xfrm>
        <a:off x="50800" y="13550900"/>
        <a:ext cx="6066790" cy="28949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7030A0"/>
  </sheetPr>
  <dimension ref="A1:AB62"/>
  <sheetViews>
    <sheetView zoomScale="64" zoomScaleNormal="64" topLeftCell="A13" workbookViewId="0">
      <selection activeCell="J19" sqref="J19"/>
    </sheetView>
  </sheetViews>
  <sheetFormatPr defaultColWidth="9.14285714285714" defaultRowHeight="15.75"/>
  <cols>
    <col min="1" max="1" width="5.14285714285714" style="153" customWidth="1"/>
    <col min="2" max="2" width="9.57142857142857" style="153" customWidth="1"/>
    <col min="3" max="3" width="33.7142857142857" style="153" customWidth="1"/>
    <col min="4" max="4" width="24.8571428571429" style="153" customWidth="1"/>
    <col min="5" max="5" width="17" style="153" customWidth="1"/>
    <col min="6" max="6" width="25.1428571428571" style="153" customWidth="1"/>
    <col min="7" max="7" width="24.1428571428571" style="153" customWidth="1"/>
    <col min="8" max="8" width="17" style="153" customWidth="1"/>
    <col min="9" max="9" width="25.1428571428571" style="153" customWidth="1"/>
    <col min="10" max="10" width="24.1428571428571" style="153" customWidth="1"/>
    <col min="11" max="11" width="17" style="153" customWidth="1"/>
    <col min="12" max="12" width="25.1428571428571" style="153" customWidth="1"/>
    <col min="13" max="13" width="24.1428571428571" style="153" customWidth="1"/>
    <col min="14" max="14" width="17" style="153" customWidth="1"/>
    <col min="15" max="16" width="25.1428571428571" style="153" customWidth="1"/>
    <col min="17" max="17" width="24.1428571428571" style="153" customWidth="1"/>
    <col min="18" max="19" width="25.1428571428571" style="153" customWidth="1"/>
    <col min="20" max="20" width="24.1428571428571" style="153" customWidth="1"/>
    <col min="21" max="21" width="17" style="153" customWidth="1"/>
    <col min="22" max="22" width="25.1428571428571" style="153" customWidth="1"/>
    <col min="23" max="23" width="24.1428571428571" style="153" customWidth="1"/>
    <col min="24" max="24" width="17" style="153" customWidth="1"/>
    <col min="25" max="25" width="8.85714285714286" style="153" customWidth="1"/>
    <col min="26" max="26" width="25.1428571428571" style="153" customWidth="1"/>
    <col min="27" max="27" width="24.1428571428571" style="153" customWidth="1"/>
    <col min="28" max="28" width="17" style="153" customWidth="1"/>
    <col min="29" max="29" width="15.2857142857143" style="153" customWidth="1"/>
    <col min="30" max="30" width="22.8571428571429" style="153" customWidth="1"/>
    <col min="31" max="31" width="21.8571428571429" style="153" customWidth="1"/>
    <col min="32" max="32" width="15.2857142857143" style="153" customWidth="1"/>
    <col min="33" max="33" width="22.8571428571429" style="153" customWidth="1"/>
    <col min="34" max="34" width="21.8571428571429" style="153" customWidth="1"/>
    <col min="35" max="35" width="15.2857142857143" style="153" customWidth="1"/>
    <col min="36" max="36" width="22.8571428571429" style="153" customWidth="1"/>
    <col min="37" max="37" width="21.8571428571429" style="153" customWidth="1"/>
    <col min="38" max="38" width="15.2857142857143" style="153" customWidth="1"/>
    <col min="39" max="39" width="22.8571428571429" style="153" customWidth="1"/>
    <col min="40" max="40" width="21.8571428571429" style="153" customWidth="1"/>
    <col min="41" max="41" width="15.2857142857143" style="153" customWidth="1"/>
    <col min="42" max="42" width="22.8571428571429" style="153" customWidth="1"/>
    <col min="43" max="43" width="21.8571428571429" style="153" customWidth="1"/>
    <col min="44" max="44" width="15.2857142857143" style="153" customWidth="1"/>
    <col min="45" max="45" width="22.8571428571429" style="153" customWidth="1"/>
    <col min="46" max="46" width="21.8571428571429" style="153" customWidth="1"/>
    <col min="47" max="47" width="15.2857142857143" style="153" customWidth="1"/>
    <col min="48" max="48" width="22.8571428571429" style="153" customWidth="1"/>
    <col min="49" max="49" width="21.8571428571429" style="153" customWidth="1"/>
    <col min="50" max="50" width="15.2857142857143" style="153" customWidth="1"/>
    <col min="51" max="51" width="22.8571428571429" style="153" customWidth="1"/>
    <col min="52" max="52" width="21.8571428571429" style="153" customWidth="1"/>
    <col min="53" max="53" width="15.2857142857143" style="153" customWidth="1"/>
    <col min="54" max="54" width="22.8571428571429" style="153" customWidth="1"/>
    <col min="55" max="55" width="21.8571428571429" style="153" customWidth="1"/>
    <col min="56" max="56" width="15.2857142857143" style="153" customWidth="1"/>
    <col min="57" max="57" width="22.8571428571429" style="153" customWidth="1"/>
    <col min="58" max="58" width="21.8571428571429" style="153" customWidth="1"/>
    <col min="59" max="59" width="15.2857142857143" style="153" customWidth="1"/>
    <col min="60" max="60" width="22.8571428571429" style="153" customWidth="1"/>
    <col min="61" max="61" width="21.8571428571429" style="153" customWidth="1"/>
    <col min="62" max="62" width="15.2857142857143" style="153" customWidth="1"/>
    <col min="63" max="63" width="22.8571428571429" style="153" customWidth="1"/>
    <col min="64" max="64" width="21.8571428571429" style="153" customWidth="1"/>
    <col min="65" max="65" width="15.2857142857143" style="153" customWidth="1"/>
    <col min="66" max="66" width="22.8571428571429" style="153" customWidth="1"/>
    <col min="67" max="67" width="21.8571428571429" style="153" customWidth="1"/>
    <col min="68" max="68" width="15.2857142857143" style="153" customWidth="1"/>
    <col min="69" max="69" width="22.8571428571429" style="153" customWidth="1"/>
    <col min="70" max="70" width="21.8571428571429" style="153" customWidth="1"/>
    <col min="71" max="71" width="15.2857142857143" style="153" customWidth="1"/>
    <col min="72" max="72" width="22.8571428571429" style="153" customWidth="1"/>
    <col min="73" max="73" width="21.8571428571429" style="153" customWidth="1"/>
    <col min="74" max="74" width="15.2857142857143" style="153" customWidth="1"/>
    <col min="75" max="16384" width="9.14285714285714" style="153"/>
  </cols>
  <sheetData>
    <row r="1" spans="1:4">
      <c r="A1" s="153" t="s">
        <v>0</v>
      </c>
      <c r="D1" s="153" t="s">
        <v>1</v>
      </c>
    </row>
    <row r="2" ht="23.25" spans="1:12">
      <c r="A2" s="154" t="s">
        <v>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</row>
    <row r="3" spans="1:1">
      <c r="A3" s="153" t="s">
        <v>3</v>
      </c>
    </row>
    <row r="5" spans="1:1">
      <c r="A5" s="153" t="s">
        <v>4</v>
      </c>
    </row>
    <row r="6" ht="16.5" spans="1:25">
      <c r="A6" s="153" t="s">
        <v>5</v>
      </c>
      <c r="H6" s="155"/>
      <c r="N6" s="155"/>
      <c r="X6" s="283"/>
      <c r="Y6" s="290"/>
    </row>
    <row r="7" ht="16.5" spans="1:25">
      <c r="A7" s="156" t="s">
        <v>6</v>
      </c>
      <c r="B7" s="157" t="s">
        <v>7</v>
      </c>
      <c r="C7" s="158" t="s">
        <v>8</v>
      </c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240"/>
      <c r="X7" s="283"/>
      <c r="Y7" s="290"/>
    </row>
    <row r="8" ht="16.5" spans="1:25">
      <c r="A8" s="156"/>
      <c r="B8" s="157"/>
      <c r="C8" s="160" t="s">
        <v>9</v>
      </c>
      <c r="D8" s="161"/>
      <c r="E8" s="162"/>
      <c r="F8" s="163" t="s">
        <v>10</v>
      </c>
      <c r="G8" s="164"/>
      <c r="H8" s="165"/>
      <c r="I8" s="204" t="s">
        <v>11</v>
      </c>
      <c r="J8" s="205"/>
      <c r="K8" s="206"/>
      <c r="L8" s="241" t="s">
        <v>12</v>
      </c>
      <c r="M8" s="242"/>
      <c r="N8" s="243"/>
      <c r="X8" s="283"/>
      <c r="Y8" s="290"/>
    </row>
    <row r="9" ht="16.5" spans="1:25">
      <c r="A9" s="156"/>
      <c r="B9" s="157"/>
      <c r="C9" s="166" t="s">
        <v>13</v>
      </c>
      <c r="D9" s="167" t="s">
        <v>14</v>
      </c>
      <c r="E9" s="168" t="s">
        <v>15</v>
      </c>
      <c r="F9" s="169" t="s">
        <v>13</v>
      </c>
      <c r="G9" s="169" t="s">
        <v>14</v>
      </c>
      <c r="H9" s="170" t="s">
        <v>15</v>
      </c>
      <c r="I9" s="210" t="s">
        <v>13</v>
      </c>
      <c r="J9" s="210" t="s">
        <v>14</v>
      </c>
      <c r="K9" s="211" t="s">
        <v>15</v>
      </c>
      <c r="L9" s="244" t="s">
        <v>13</v>
      </c>
      <c r="M9" s="244" t="s">
        <v>14</v>
      </c>
      <c r="N9" s="245" t="s">
        <v>15</v>
      </c>
      <c r="X9" s="283"/>
      <c r="Y9" s="290"/>
    </row>
    <row r="10" spans="1:28">
      <c r="A10" s="171">
        <v>1</v>
      </c>
      <c r="B10" s="172" t="s">
        <v>16</v>
      </c>
      <c r="C10" s="173">
        <v>24200</v>
      </c>
      <c r="D10" s="174">
        <v>24200</v>
      </c>
      <c r="E10" s="175">
        <f t="shared" ref="E10:E22" si="0">(D10/C10)*100%</f>
        <v>1</v>
      </c>
      <c r="F10" s="176">
        <v>12000</v>
      </c>
      <c r="G10" s="177">
        <v>12000</v>
      </c>
      <c r="H10" s="175">
        <f t="shared" ref="H10:H22" si="1">(G10/F10)*100%</f>
        <v>1</v>
      </c>
      <c r="I10" s="180">
        <v>56300</v>
      </c>
      <c r="J10" s="246">
        <v>56300</v>
      </c>
      <c r="K10" s="247">
        <f t="shared" ref="K10:K22" si="2">(J10/I10)*100%</f>
        <v>1</v>
      </c>
      <c r="L10" s="248">
        <f>SUM(F10,I10,C10)</f>
        <v>92500</v>
      </c>
      <c r="M10" s="248">
        <f>SUM(G10,J10,D10)</f>
        <v>92500</v>
      </c>
      <c r="N10" s="249">
        <f>(M10/L10)*100%</f>
        <v>1</v>
      </c>
      <c r="O10" s="250"/>
      <c r="P10" s="250"/>
      <c r="Q10" s="250"/>
      <c r="R10" s="250"/>
      <c r="S10" s="250"/>
      <c r="T10" s="250"/>
      <c r="U10" s="250"/>
      <c r="V10" s="250"/>
      <c r="W10" s="250"/>
      <c r="X10" s="284"/>
      <c r="Y10" s="291"/>
      <c r="Z10" s="250"/>
      <c r="AA10" s="250"/>
      <c r="AB10" s="250"/>
    </row>
    <row r="11" spans="1:28">
      <c r="A11" s="178">
        <v>2</v>
      </c>
      <c r="B11" s="179" t="s">
        <v>17</v>
      </c>
      <c r="C11" s="173">
        <v>24200</v>
      </c>
      <c r="D11" s="174">
        <v>24200</v>
      </c>
      <c r="E11" s="175">
        <f t="shared" si="0"/>
        <v>1</v>
      </c>
      <c r="F11" s="180">
        <v>13500</v>
      </c>
      <c r="G11" s="180">
        <v>13500</v>
      </c>
      <c r="H11" s="175">
        <f t="shared" si="1"/>
        <v>1</v>
      </c>
      <c r="I11" s="180">
        <v>56950</v>
      </c>
      <c r="J11" s="246">
        <v>56950</v>
      </c>
      <c r="K11" s="247">
        <f t="shared" si="2"/>
        <v>1</v>
      </c>
      <c r="L11" s="248">
        <f t="shared" ref="L11:L21" si="3">SUM(F11,I11,C11)</f>
        <v>94650</v>
      </c>
      <c r="M11" s="248">
        <f t="shared" ref="M11:M21" si="4">SUM(G11,J11,D11)</f>
        <v>94650</v>
      </c>
      <c r="N11" s="249">
        <f t="shared" ref="N11:N21" si="5">(M11/L11)*100%</f>
        <v>1</v>
      </c>
      <c r="O11" s="250"/>
      <c r="P11" s="250"/>
      <c r="Q11" s="250"/>
      <c r="R11" s="250"/>
      <c r="S11" s="250"/>
      <c r="T11" s="250"/>
      <c r="U11" s="250"/>
      <c r="V11" s="250"/>
      <c r="W11" s="250"/>
      <c r="X11" s="284"/>
      <c r="Y11" s="291"/>
      <c r="Z11" s="250"/>
      <c r="AA11" s="250"/>
      <c r="AB11" s="250"/>
    </row>
    <row r="12" spans="1:28">
      <c r="A12" s="178">
        <v>3</v>
      </c>
      <c r="B12" s="179" t="s">
        <v>18</v>
      </c>
      <c r="C12" s="173">
        <v>24200</v>
      </c>
      <c r="D12" s="174">
        <v>24200</v>
      </c>
      <c r="E12" s="175">
        <f t="shared" si="0"/>
        <v>1</v>
      </c>
      <c r="F12" s="180">
        <v>18000</v>
      </c>
      <c r="G12" s="180">
        <v>18000</v>
      </c>
      <c r="H12" s="175">
        <f t="shared" si="1"/>
        <v>1</v>
      </c>
      <c r="I12" s="180">
        <v>56950</v>
      </c>
      <c r="J12" s="246">
        <v>56950</v>
      </c>
      <c r="K12" s="247">
        <f t="shared" si="2"/>
        <v>1</v>
      </c>
      <c r="L12" s="248">
        <f t="shared" si="3"/>
        <v>99150</v>
      </c>
      <c r="M12" s="248">
        <f t="shared" si="4"/>
        <v>99150</v>
      </c>
      <c r="N12" s="249">
        <f t="shared" si="5"/>
        <v>1</v>
      </c>
      <c r="O12" s="250"/>
      <c r="P12" s="250"/>
      <c r="Q12" s="250"/>
      <c r="R12" s="250"/>
      <c r="S12" s="250"/>
      <c r="T12" s="250"/>
      <c r="U12" s="250"/>
      <c r="V12" s="250"/>
      <c r="W12" s="250"/>
      <c r="X12" s="284"/>
      <c r="Y12" s="291"/>
      <c r="Z12" s="250"/>
      <c r="AA12" s="250"/>
      <c r="AB12" s="250"/>
    </row>
    <row r="13" spans="1:28">
      <c r="A13" s="178">
        <v>4</v>
      </c>
      <c r="B13" s="179" t="s">
        <v>19</v>
      </c>
      <c r="C13" s="173">
        <v>22250</v>
      </c>
      <c r="D13" s="174">
        <v>22250</v>
      </c>
      <c r="E13" s="175">
        <f t="shared" si="0"/>
        <v>1</v>
      </c>
      <c r="F13" s="180">
        <v>21000</v>
      </c>
      <c r="G13" s="180">
        <v>21000</v>
      </c>
      <c r="H13" s="175">
        <f t="shared" si="1"/>
        <v>1</v>
      </c>
      <c r="I13" s="180">
        <v>56900</v>
      </c>
      <c r="J13" s="251">
        <v>56900</v>
      </c>
      <c r="K13" s="247">
        <f t="shared" si="2"/>
        <v>1</v>
      </c>
      <c r="L13" s="248">
        <f t="shared" si="3"/>
        <v>100150</v>
      </c>
      <c r="M13" s="248">
        <f t="shared" si="4"/>
        <v>100150</v>
      </c>
      <c r="N13" s="249">
        <f t="shared" si="5"/>
        <v>1</v>
      </c>
      <c r="O13" s="250"/>
      <c r="P13" s="250"/>
      <c r="Q13" s="250"/>
      <c r="R13" s="250"/>
      <c r="S13" s="250"/>
      <c r="T13" s="250"/>
      <c r="U13" s="250"/>
      <c r="V13" s="250"/>
      <c r="W13" s="250"/>
      <c r="X13" s="284"/>
      <c r="Y13" s="291"/>
      <c r="Z13" s="250"/>
      <c r="AA13" s="250"/>
      <c r="AB13" s="250"/>
    </row>
    <row r="14" spans="1:28">
      <c r="A14" s="178">
        <v>5</v>
      </c>
      <c r="B14" s="179" t="s">
        <v>20</v>
      </c>
      <c r="C14" s="173">
        <v>21650</v>
      </c>
      <c r="D14" s="174">
        <v>21650</v>
      </c>
      <c r="E14" s="175">
        <f t="shared" si="0"/>
        <v>1</v>
      </c>
      <c r="F14" s="180">
        <v>20250</v>
      </c>
      <c r="G14" s="180">
        <v>20250</v>
      </c>
      <c r="H14" s="175">
        <f t="shared" si="1"/>
        <v>1</v>
      </c>
      <c r="I14" s="180">
        <v>56900</v>
      </c>
      <c r="J14" s="251">
        <v>56900</v>
      </c>
      <c r="K14" s="247">
        <f t="shared" si="2"/>
        <v>1</v>
      </c>
      <c r="L14" s="248">
        <f t="shared" si="3"/>
        <v>98800</v>
      </c>
      <c r="M14" s="248">
        <f t="shared" si="4"/>
        <v>98800</v>
      </c>
      <c r="N14" s="249">
        <f t="shared" si="5"/>
        <v>1</v>
      </c>
      <c r="O14" s="250"/>
      <c r="P14" s="250"/>
      <c r="Q14" s="250"/>
      <c r="R14" s="250"/>
      <c r="S14" s="250"/>
      <c r="T14" s="250"/>
      <c r="U14" s="250"/>
      <c r="V14" s="250"/>
      <c r="W14" s="250"/>
      <c r="X14" s="284"/>
      <c r="Y14" s="291"/>
      <c r="Z14" s="250"/>
      <c r="AA14" s="250"/>
      <c r="AB14" s="250"/>
    </row>
    <row r="15" spans="1:28">
      <c r="A15" s="178">
        <v>6</v>
      </c>
      <c r="B15" s="179" t="s">
        <v>21</v>
      </c>
      <c r="C15" s="181">
        <v>21650</v>
      </c>
      <c r="D15" s="182">
        <v>21650</v>
      </c>
      <c r="E15" s="175">
        <f t="shared" si="0"/>
        <v>1</v>
      </c>
      <c r="F15" s="180">
        <v>22500</v>
      </c>
      <c r="G15" s="180">
        <v>22500</v>
      </c>
      <c r="H15" s="175">
        <f t="shared" si="1"/>
        <v>1</v>
      </c>
      <c r="I15" s="180">
        <v>58050</v>
      </c>
      <c r="J15" s="180">
        <v>58050</v>
      </c>
      <c r="K15" s="247">
        <f t="shared" si="2"/>
        <v>1</v>
      </c>
      <c r="L15" s="248">
        <f t="shared" si="3"/>
        <v>102200</v>
      </c>
      <c r="M15" s="248">
        <f t="shared" si="4"/>
        <v>102200</v>
      </c>
      <c r="N15" s="249">
        <f t="shared" si="5"/>
        <v>1</v>
      </c>
      <c r="O15" s="250"/>
      <c r="P15" s="250"/>
      <c r="Q15" s="250"/>
      <c r="R15" s="250"/>
      <c r="S15" s="250"/>
      <c r="T15" s="250"/>
      <c r="U15" s="250"/>
      <c r="V15" s="250"/>
      <c r="W15" s="250"/>
      <c r="X15" s="284"/>
      <c r="Y15" s="291"/>
      <c r="Z15" s="250"/>
      <c r="AA15" s="250"/>
      <c r="AB15" s="250"/>
    </row>
    <row r="16" spans="1:28">
      <c r="A16" s="178">
        <v>7</v>
      </c>
      <c r="B16" s="179" t="s">
        <v>22</v>
      </c>
      <c r="C16" s="181">
        <v>21650</v>
      </c>
      <c r="D16" s="182">
        <v>21550</v>
      </c>
      <c r="E16" s="175">
        <f t="shared" si="0"/>
        <v>0.995381062355658</v>
      </c>
      <c r="F16" s="180">
        <v>27750</v>
      </c>
      <c r="G16" s="180">
        <v>27750</v>
      </c>
      <c r="H16" s="175">
        <f t="shared" si="1"/>
        <v>1</v>
      </c>
      <c r="I16" s="180">
        <v>57450</v>
      </c>
      <c r="J16" s="251">
        <v>57450</v>
      </c>
      <c r="K16" s="247">
        <f t="shared" si="2"/>
        <v>1</v>
      </c>
      <c r="L16" s="248">
        <f t="shared" si="3"/>
        <v>106850</v>
      </c>
      <c r="M16" s="248">
        <f t="shared" si="4"/>
        <v>106750</v>
      </c>
      <c r="N16" s="249">
        <f t="shared" si="5"/>
        <v>0.999064108563407</v>
      </c>
      <c r="O16" s="250"/>
      <c r="P16" s="250"/>
      <c r="Q16" s="250"/>
      <c r="R16" s="250"/>
      <c r="S16" s="250"/>
      <c r="T16" s="250"/>
      <c r="U16" s="250"/>
      <c r="V16" s="250"/>
      <c r="W16" s="250"/>
      <c r="X16" s="284"/>
      <c r="Y16" s="291"/>
      <c r="Z16" s="250"/>
      <c r="AA16" s="250"/>
      <c r="AB16" s="250"/>
    </row>
    <row r="17" spans="1:25">
      <c r="A17" s="183">
        <v>8</v>
      </c>
      <c r="B17" s="184" t="s">
        <v>23</v>
      </c>
      <c r="C17" s="181">
        <v>18450</v>
      </c>
      <c r="D17" s="185">
        <v>18450</v>
      </c>
      <c r="E17" s="175">
        <f t="shared" si="0"/>
        <v>1</v>
      </c>
      <c r="F17" s="186">
        <v>31500</v>
      </c>
      <c r="G17" s="186">
        <v>31500</v>
      </c>
      <c r="H17" s="175">
        <f t="shared" si="1"/>
        <v>1</v>
      </c>
      <c r="I17" s="252">
        <v>56300</v>
      </c>
      <c r="J17" s="252">
        <v>56300</v>
      </c>
      <c r="K17" s="247">
        <f t="shared" si="2"/>
        <v>1</v>
      </c>
      <c r="L17" s="248">
        <f t="shared" si="3"/>
        <v>106250</v>
      </c>
      <c r="M17" s="248">
        <f t="shared" si="4"/>
        <v>106250</v>
      </c>
      <c r="N17" s="249">
        <f t="shared" si="5"/>
        <v>1</v>
      </c>
      <c r="X17" s="283"/>
      <c r="Y17" s="290"/>
    </row>
    <row r="18" spans="1:25">
      <c r="A18" s="183">
        <v>9</v>
      </c>
      <c r="B18" s="184" t="s">
        <v>24</v>
      </c>
      <c r="C18" s="181">
        <v>16650</v>
      </c>
      <c r="D18" s="187">
        <v>16200</v>
      </c>
      <c r="E18" s="175">
        <f t="shared" si="0"/>
        <v>0.972972972972973</v>
      </c>
      <c r="F18" s="188">
        <v>33000</v>
      </c>
      <c r="G18" s="189">
        <v>33000</v>
      </c>
      <c r="H18" s="175">
        <f t="shared" si="1"/>
        <v>1</v>
      </c>
      <c r="I18" s="190">
        <v>56300</v>
      </c>
      <c r="J18" s="190">
        <v>56300</v>
      </c>
      <c r="K18" s="247">
        <f t="shared" si="2"/>
        <v>1</v>
      </c>
      <c r="L18" s="248">
        <f t="shared" si="3"/>
        <v>105950</v>
      </c>
      <c r="M18" s="248">
        <f t="shared" si="4"/>
        <v>105500</v>
      </c>
      <c r="N18" s="249">
        <f t="shared" si="5"/>
        <v>0.995752713544125</v>
      </c>
      <c r="X18" s="283"/>
      <c r="Y18" s="290"/>
    </row>
    <row r="19" spans="1:25">
      <c r="A19" s="183">
        <v>10</v>
      </c>
      <c r="B19" s="184" t="s">
        <v>25</v>
      </c>
      <c r="C19" s="181">
        <v>14200</v>
      </c>
      <c r="D19" s="181">
        <v>14050</v>
      </c>
      <c r="E19" s="175">
        <f t="shared" si="0"/>
        <v>0.98943661971831</v>
      </c>
      <c r="F19" s="190">
        <v>34500</v>
      </c>
      <c r="G19" s="191">
        <v>34500</v>
      </c>
      <c r="H19" s="175">
        <f t="shared" si="1"/>
        <v>1</v>
      </c>
      <c r="I19" s="190">
        <v>55000</v>
      </c>
      <c r="J19" s="191">
        <v>54500</v>
      </c>
      <c r="K19" s="247">
        <f t="shared" si="2"/>
        <v>0.990909090909091</v>
      </c>
      <c r="L19" s="248">
        <f t="shared" si="3"/>
        <v>103700</v>
      </c>
      <c r="M19" s="248">
        <f t="shared" si="4"/>
        <v>103050</v>
      </c>
      <c r="N19" s="249">
        <f t="shared" si="5"/>
        <v>0.993731918997107</v>
      </c>
      <c r="X19" s="283"/>
      <c r="Y19" s="290"/>
    </row>
    <row r="20" spans="1:25">
      <c r="A20" s="192">
        <v>11</v>
      </c>
      <c r="B20" s="193" t="s">
        <v>26</v>
      </c>
      <c r="C20" s="194">
        <v>13550</v>
      </c>
      <c r="D20" s="195">
        <v>12950</v>
      </c>
      <c r="E20" s="175">
        <f t="shared" si="0"/>
        <v>0.955719557195572</v>
      </c>
      <c r="F20" s="188">
        <v>34500</v>
      </c>
      <c r="G20" s="189">
        <v>34500</v>
      </c>
      <c r="H20" s="175">
        <f t="shared" si="1"/>
        <v>1</v>
      </c>
      <c r="I20" s="190">
        <v>54400</v>
      </c>
      <c r="J20" s="190">
        <v>53750</v>
      </c>
      <c r="K20" s="247">
        <f t="shared" si="2"/>
        <v>0.988051470588235</v>
      </c>
      <c r="L20" s="248">
        <f t="shared" si="3"/>
        <v>102450</v>
      </c>
      <c r="M20" s="248">
        <f t="shared" si="4"/>
        <v>101200</v>
      </c>
      <c r="N20" s="249">
        <f t="shared" si="5"/>
        <v>0.987798926305515</v>
      </c>
      <c r="X20" s="283"/>
      <c r="Y20" s="290"/>
    </row>
    <row r="21" ht="16.5" spans="1:25">
      <c r="A21" s="183">
        <v>12</v>
      </c>
      <c r="B21" s="184" t="s">
        <v>27</v>
      </c>
      <c r="C21" s="196">
        <v>12350</v>
      </c>
      <c r="D21" s="197">
        <v>11150</v>
      </c>
      <c r="E21" s="175">
        <f t="shared" si="0"/>
        <v>0.902834008097166</v>
      </c>
      <c r="F21" s="198">
        <v>35250</v>
      </c>
      <c r="G21" s="199">
        <v>35250</v>
      </c>
      <c r="H21" s="175">
        <f t="shared" si="1"/>
        <v>1</v>
      </c>
      <c r="I21" s="253">
        <v>53800</v>
      </c>
      <c r="J21" s="254">
        <v>53250</v>
      </c>
      <c r="K21" s="247">
        <f t="shared" si="2"/>
        <v>0.989776951672863</v>
      </c>
      <c r="L21" s="248">
        <f t="shared" si="3"/>
        <v>101400</v>
      </c>
      <c r="M21" s="248">
        <f t="shared" si="4"/>
        <v>99650</v>
      </c>
      <c r="N21" s="249">
        <f t="shared" si="5"/>
        <v>0.982741617357002</v>
      </c>
      <c r="X21" s="283"/>
      <c r="Y21" s="290"/>
    </row>
    <row r="22" spans="2:28">
      <c r="B22" s="153" t="s">
        <v>28</v>
      </c>
      <c r="C22" s="200">
        <f>SUM(C10:C21)</f>
        <v>235000</v>
      </c>
      <c r="D22" s="200">
        <f>SUM(D10:D21)</f>
        <v>232500</v>
      </c>
      <c r="E22" s="175">
        <f t="shared" si="0"/>
        <v>0.98936170212766</v>
      </c>
      <c r="F22" s="200">
        <f>SUM(F10:F21)</f>
        <v>303750</v>
      </c>
      <c r="G22" s="200">
        <f t="shared" ref="G22:M22" si="6">SUM(G10:G21)</f>
        <v>303750</v>
      </c>
      <c r="H22" s="175">
        <f t="shared" si="1"/>
        <v>1</v>
      </c>
      <c r="I22" s="200">
        <f t="shared" si="6"/>
        <v>675300</v>
      </c>
      <c r="J22" s="200">
        <f t="shared" si="6"/>
        <v>673600</v>
      </c>
      <c r="K22" s="247">
        <f t="shared" si="2"/>
        <v>0.997482600325781</v>
      </c>
      <c r="L22" s="200">
        <f t="shared" si="6"/>
        <v>1214050</v>
      </c>
      <c r="M22" s="200">
        <f t="shared" si="6"/>
        <v>1209850</v>
      </c>
      <c r="N22" s="200"/>
      <c r="O22" s="200">
        <f>SUM(I10:I21)</f>
        <v>675300</v>
      </c>
      <c r="P22" s="200">
        <f>SUM(J10:J21)</f>
        <v>673600</v>
      </c>
      <c r="X22" s="200" t="e">
        <f>SUM(V22,S22,#REF!,#REF!,#REF!,J22)</f>
        <v>#REF!</v>
      </c>
      <c r="AA22" s="283"/>
      <c r="AB22" s="290"/>
    </row>
    <row r="23" ht="16.5" spans="1:25">
      <c r="A23" s="153" t="s">
        <v>29</v>
      </c>
      <c r="G23" s="201"/>
      <c r="H23" s="201"/>
      <c r="L23" s="201"/>
      <c r="M23" s="255"/>
      <c r="N23" s="201"/>
      <c r="O23" s="201"/>
      <c r="X23" s="283"/>
      <c r="Y23" s="290"/>
    </row>
    <row r="24" ht="16.5" spans="1:25">
      <c r="A24" s="156" t="s">
        <v>6</v>
      </c>
      <c r="B24" s="157" t="s">
        <v>7</v>
      </c>
      <c r="C24" s="202" t="s">
        <v>8</v>
      </c>
      <c r="D24" s="203"/>
      <c r="E24" s="203"/>
      <c r="F24" s="203"/>
      <c r="G24" s="203"/>
      <c r="H24" s="203"/>
      <c r="I24" s="203"/>
      <c r="J24" s="203"/>
      <c r="K24" s="203"/>
      <c r="L24" s="203"/>
      <c r="M24" s="203"/>
      <c r="N24" s="203"/>
      <c r="O24" s="203"/>
      <c r="P24" s="203"/>
      <c r="Q24" s="285"/>
      <c r="R24" s="286"/>
      <c r="S24" s="286"/>
      <c r="T24" s="286"/>
      <c r="X24" s="283"/>
      <c r="Y24" s="290"/>
    </row>
    <row r="25" ht="16.5" spans="1:25">
      <c r="A25" s="156"/>
      <c r="B25" s="157"/>
      <c r="C25" s="204" t="s">
        <v>30</v>
      </c>
      <c r="D25" s="205"/>
      <c r="E25" s="206"/>
      <c r="F25" s="207" t="s">
        <v>31</v>
      </c>
      <c r="G25" s="208"/>
      <c r="H25" s="209"/>
      <c r="I25" s="163" t="s">
        <v>32</v>
      </c>
      <c r="J25" s="164"/>
      <c r="K25" s="165"/>
      <c r="L25" s="256" t="s">
        <v>33</v>
      </c>
      <c r="M25" s="257"/>
      <c r="N25" s="258"/>
      <c r="O25" s="259" t="s">
        <v>12</v>
      </c>
      <c r="P25" s="242"/>
      <c r="Q25" s="243"/>
      <c r="X25" s="283"/>
      <c r="Y25" s="290"/>
    </row>
    <row r="26" ht="16.5" spans="1:25">
      <c r="A26" s="156"/>
      <c r="B26" s="157"/>
      <c r="C26" s="210" t="s">
        <v>13</v>
      </c>
      <c r="D26" s="210" t="s">
        <v>14</v>
      </c>
      <c r="E26" s="211" t="s">
        <v>15</v>
      </c>
      <c r="F26" s="212" t="s">
        <v>13</v>
      </c>
      <c r="G26" s="213" t="s">
        <v>14</v>
      </c>
      <c r="H26" s="214" t="s">
        <v>15</v>
      </c>
      <c r="I26" s="260" t="s">
        <v>13</v>
      </c>
      <c r="J26" s="261" t="s">
        <v>14</v>
      </c>
      <c r="K26" s="214" t="s">
        <v>15</v>
      </c>
      <c r="L26" s="262" t="s">
        <v>13</v>
      </c>
      <c r="M26" s="263" t="s">
        <v>14</v>
      </c>
      <c r="N26" s="214" t="s">
        <v>15</v>
      </c>
      <c r="O26" s="264" t="s">
        <v>13</v>
      </c>
      <c r="P26" s="265" t="s">
        <v>14</v>
      </c>
      <c r="Q26" s="287" t="s">
        <v>15</v>
      </c>
      <c r="X26" s="283"/>
      <c r="Y26" s="290"/>
    </row>
    <row r="27" spans="1:25">
      <c r="A27" s="183">
        <v>1</v>
      </c>
      <c r="B27" s="184" t="s">
        <v>16</v>
      </c>
      <c r="C27" s="215">
        <v>32200</v>
      </c>
      <c r="D27" s="215">
        <v>32200</v>
      </c>
      <c r="E27" s="216">
        <f t="shared" ref="E27:E39" si="7">(D27/C27)*100%</f>
        <v>1</v>
      </c>
      <c r="F27" s="215">
        <v>5350</v>
      </c>
      <c r="G27" s="217">
        <v>5350</v>
      </c>
      <c r="H27" s="216">
        <f t="shared" ref="H27:H39" si="8">(G27/F27)*100%</f>
        <v>1</v>
      </c>
      <c r="I27" s="215">
        <v>33600</v>
      </c>
      <c r="J27" s="217">
        <v>33600</v>
      </c>
      <c r="K27" s="216">
        <f t="shared" ref="K27:K39" si="9">(J27/I27)*100%</f>
        <v>1</v>
      </c>
      <c r="L27" s="215">
        <v>26100</v>
      </c>
      <c r="M27" s="217">
        <v>26100</v>
      </c>
      <c r="N27" s="216">
        <f t="shared" ref="N27:N39" si="10">(M27/L27)*100%</f>
        <v>1</v>
      </c>
      <c r="O27" s="266">
        <f t="shared" ref="O27:O38" si="11">SUM(C27,F27,I27,L27)</f>
        <v>97250</v>
      </c>
      <c r="P27" s="267">
        <f t="shared" ref="P27:P38" si="12">SUM(D27,G27,J27,M27)</f>
        <v>97250</v>
      </c>
      <c r="Q27" s="288">
        <f t="shared" ref="Q27:Q38" si="13">(P27/O27)*100%</f>
        <v>1</v>
      </c>
      <c r="X27" s="283"/>
      <c r="Y27" s="290"/>
    </row>
    <row r="28" spans="1:25">
      <c r="A28" s="183">
        <v>2</v>
      </c>
      <c r="B28" s="184" t="s">
        <v>17</v>
      </c>
      <c r="C28" s="218">
        <v>32200</v>
      </c>
      <c r="D28" s="218">
        <v>32200</v>
      </c>
      <c r="E28" s="219">
        <f t="shared" si="7"/>
        <v>1</v>
      </c>
      <c r="F28" s="218">
        <v>5350</v>
      </c>
      <c r="G28" s="220">
        <v>5350</v>
      </c>
      <c r="H28" s="219">
        <f t="shared" si="8"/>
        <v>1</v>
      </c>
      <c r="I28" s="218">
        <v>32900</v>
      </c>
      <c r="J28" s="220">
        <v>32900</v>
      </c>
      <c r="K28" s="219">
        <f t="shared" si="9"/>
        <v>1</v>
      </c>
      <c r="L28" s="218">
        <v>25200</v>
      </c>
      <c r="M28" s="220">
        <v>25200</v>
      </c>
      <c r="N28" s="219">
        <f t="shared" si="10"/>
        <v>1</v>
      </c>
      <c r="O28" s="266">
        <f t="shared" si="11"/>
        <v>95650</v>
      </c>
      <c r="P28" s="267">
        <f t="shared" si="12"/>
        <v>95650</v>
      </c>
      <c r="Q28" s="288">
        <f t="shared" si="13"/>
        <v>1</v>
      </c>
      <c r="X28" s="283"/>
      <c r="Y28" s="290"/>
    </row>
    <row r="29" spans="1:25">
      <c r="A29" s="183">
        <v>3</v>
      </c>
      <c r="B29" s="184" t="s">
        <v>18</v>
      </c>
      <c r="C29" s="218">
        <v>32900</v>
      </c>
      <c r="D29" s="218">
        <v>32900</v>
      </c>
      <c r="E29" s="219">
        <f t="shared" si="7"/>
        <v>1</v>
      </c>
      <c r="F29" s="218">
        <v>5350</v>
      </c>
      <c r="G29" s="220">
        <v>5350</v>
      </c>
      <c r="H29" s="219">
        <f t="shared" si="8"/>
        <v>1</v>
      </c>
      <c r="I29" s="218">
        <v>34300</v>
      </c>
      <c r="J29" s="220">
        <v>34300</v>
      </c>
      <c r="K29" s="219">
        <f t="shared" si="9"/>
        <v>1</v>
      </c>
      <c r="L29" s="218">
        <v>25200</v>
      </c>
      <c r="M29" s="220">
        <v>25200</v>
      </c>
      <c r="N29" s="219">
        <f t="shared" si="10"/>
        <v>1</v>
      </c>
      <c r="O29" s="266">
        <f t="shared" si="11"/>
        <v>97750</v>
      </c>
      <c r="P29" s="267">
        <f t="shared" si="12"/>
        <v>97750</v>
      </c>
      <c r="Q29" s="288">
        <f t="shared" si="13"/>
        <v>1</v>
      </c>
      <c r="X29" s="283"/>
      <c r="Y29" s="290"/>
    </row>
    <row r="30" spans="1:25">
      <c r="A30" s="183">
        <v>4</v>
      </c>
      <c r="B30" s="184" t="s">
        <v>19</v>
      </c>
      <c r="C30" s="218">
        <v>31500</v>
      </c>
      <c r="D30" s="218">
        <v>31500</v>
      </c>
      <c r="E30" s="219">
        <f t="shared" si="7"/>
        <v>1</v>
      </c>
      <c r="F30" s="218">
        <v>5350</v>
      </c>
      <c r="G30" s="220">
        <v>5350</v>
      </c>
      <c r="H30" s="219">
        <f t="shared" si="8"/>
        <v>1</v>
      </c>
      <c r="I30" s="218">
        <v>34300</v>
      </c>
      <c r="J30" s="220">
        <v>34300</v>
      </c>
      <c r="K30" s="219">
        <f t="shared" si="9"/>
        <v>1</v>
      </c>
      <c r="L30" s="218">
        <v>25200</v>
      </c>
      <c r="M30" s="220">
        <v>25200</v>
      </c>
      <c r="N30" s="219">
        <f t="shared" si="10"/>
        <v>1</v>
      </c>
      <c r="O30" s="266">
        <f t="shared" si="11"/>
        <v>96350</v>
      </c>
      <c r="P30" s="267">
        <f t="shared" si="12"/>
        <v>96350</v>
      </c>
      <c r="Q30" s="288">
        <f t="shared" si="13"/>
        <v>1</v>
      </c>
      <c r="X30" s="283"/>
      <c r="Y30" s="290"/>
    </row>
    <row r="31" spans="1:25">
      <c r="A31" s="183">
        <v>5</v>
      </c>
      <c r="B31" s="184" t="s">
        <v>20</v>
      </c>
      <c r="C31" s="218">
        <v>31500</v>
      </c>
      <c r="D31" s="218">
        <v>31500</v>
      </c>
      <c r="E31" s="219">
        <f t="shared" si="7"/>
        <v>1</v>
      </c>
      <c r="F31" s="221">
        <v>5950</v>
      </c>
      <c r="G31" s="222">
        <v>5950</v>
      </c>
      <c r="H31" s="219">
        <f t="shared" si="8"/>
        <v>1</v>
      </c>
      <c r="I31" s="218">
        <v>34300</v>
      </c>
      <c r="J31" s="220">
        <v>34300</v>
      </c>
      <c r="K31" s="219">
        <f t="shared" si="9"/>
        <v>1</v>
      </c>
      <c r="L31" s="218">
        <v>25200</v>
      </c>
      <c r="M31" s="220">
        <v>25200</v>
      </c>
      <c r="N31" s="219">
        <f t="shared" si="10"/>
        <v>1</v>
      </c>
      <c r="O31" s="266">
        <f t="shared" si="11"/>
        <v>96950</v>
      </c>
      <c r="P31" s="267">
        <f t="shared" si="12"/>
        <v>96950</v>
      </c>
      <c r="Q31" s="288">
        <f t="shared" si="13"/>
        <v>1</v>
      </c>
      <c r="X31" s="283"/>
      <c r="Y31" s="290"/>
    </row>
    <row r="32" spans="1:25">
      <c r="A32" s="183">
        <v>6</v>
      </c>
      <c r="B32" s="184" t="s">
        <v>21</v>
      </c>
      <c r="C32" s="218">
        <v>30800</v>
      </c>
      <c r="D32" s="220">
        <v>30800</v>
      </c>
      <c r="E32" s="219">
        <f t="shared" si="7"/>
        <v>1</v>
      </c>
      <c r="F32" s="221">
        <v>5950</v>
      </c>
      <c r="G32" s="222">
        <v>5950</v>
      </c>
      <c r="H32" s="219">
        <f t="shared" si="8"/>
        <v>1</v>
      </c>
      <c r="I32" s="223">
        <v>34300</v>
      </c>
      <c r="J32" s="268">
        <v>34300</v>
      </c>
      <c r="K32" s="219">
        <f t="shared" si="9"/>
        <v>1</v>
      </c>
      <c r="L32" s="221">
        <v>26100</v>
      </c>
      <c r="M32" s="222">
        <v>24300</v>
      </c>
      <c r="N32" s="219">
        <f t="shared" si="10"/>
        <v>0.931034482758621</v>
      </c>
      <c r="O32" s="266">
        <f t="shared" si="11"/>
        <v>97150</v>
      </c>
      <c r="P32" s="267">
        <f t="shared" si="12"/>
        <v>95350</v>
      </c>
      <c r="Q32" s="288">
        <f t="shared" si="13"/>
        <v>0.981471950591868</v>
      </c>
      <c r="X32" s="283"/>
      <c r="Y32" s="290"/>
    </row>
    <row r="33" spans="1:25">
      <c r="A33" s="183">
        <v>7</v>
      </c>
      <c r="B33" s="184" t="s">
        <v>22</v>
      </c>
      <c r="C33" s="218">
        <v>32900</v>
      </c>
      <c r="D33" s="220">
        <v>32900</v>
      </c>
      <c r="E33" s="219">
        <f t="shared" si="7"/>
        <v>1</v>
      </c>
      <c r="F33" s="223">
        <v>5350</v>
      </c>
      <c r="G33" s="222">
        <v>5350</v>
      </c>
      <c r="H33" s="219">
        <f t="shared" si="8"/>
        <v>1</v>
      </c>
      <c r="I33" s="223">
        <v>33600</v>
      </c>
      <c r="J33" s="268">
        <v>33600</v>
      </c>
      <c r="K33" s="219">
        <f t="shared" si="9"/>
        <v>1</v>
      </c>
      <c r="L33" s="223">
        <v>25200</v>
      </c>
      <c r="M33" s="222">
        <v>25200</v>
      </c>
      <c r="N33" s="219">
        <f t="shared" si="10"/>
        <v>1</v>
      </c>
      <c r="O33" s="266">
        <f t="shared" si="11"/>
        <v>97050</v>
      </c>
      <c r="P33" s="267">
        <f t="shared" si="12"/>
        <v>97050</v>
      </c>
      <c r="Q33" s="288">
        <f t="shared" si="13"/>
        <v>1</v>
      </c>
      <c r="X33" s="283"/>
      <c r="Y33" s="290"/>
    </row>
    <row r="34" spans="1:25">
      <c r="A34" s="183">
        <v>8</v>
      </c>
      <c r="B34" s="184" t="s">
        <v>23</v>
      </c>
      <c r="C34" s="218">
        <v>32200</v>
      </c>
      <c r="D34" s="220">
        <v>32200</v>
      </c>
      <c r="E34" s="219">
        <f t="shared" si="7"/>
        <v>1</v>
      </c>
      <c r="F34" s="221">
        <v>5350</v>
      </c>
      <c r="G34" s="222">
        <v>5350</v>
      </c>
      <c r="H34" s="219">
        <f t="shared" si="8"/>
        <v>1</v>
      </c>
      <c r="I34" s="223">
        <v>35000</v>
      </c>
      <c r="J34" s="268">
        <v>35000</v>
      </c>
      <c r="K34" s="219">
        <f t="shared" si="9"/>
        <v>1</v>
      </c>
      <c r="L34" s="223">
        <v>24300</v>
      </c>
      <c r="M34" s="222">
        <v>23500</v>
      </c>
      <c r="N34" s="219">
        <f t="shared" si="10"/>
        <v>0.967078189300412</v>
      </c>
      <c r="O34" s="266">
        <f t="shared" si="11"/>
        <v>96850</v>
      </c>
      <c r="P34" s="267">
        <f t="shared" si="12"/>
        <v>96050</v>
      </c>
      <c r="Q34" s="288">
        <f t="shared" si="13"/>
        <v>0.991739803820341</v>
      </c>
      <c r="X34" s="283"/>
      <c r="Y34" s="290"/>
    </row>
    <row r="35" ht="16.5" spans="1:25">
      <c r="A35" s="183">
        <v>9</v>
      </c>
      <c r="B35" s="184" t="s">
        <v>24</v>
      </c>
      <c r="C35" s="218">
        <v>31500</v>
      </c>
      <c r="D35" s="220">
        <v>30800</v>
      </c>
      <c r="E35" s="219">
        <f t="shared" si="7"/>
        <v>0.977777777777778</v>
      </c>
      <c r="F35" s="221">
        <v>5350</v>
      </c>
      <c r="G35" s="222">
        <v>5350</v>
      </c>
      <c r="H35" s="219">
        <f t="shared" si="8"/>
        <v>1</v>
      </c>
      <c r="I35" s="189">
        <v>34300</v>
      </c>
      <c r="J35" s="269">
        <v>34300</v>
      </c>
      <c r="K35" s="219">
        <f t="shared" si="9"/>
        <v>1</v>
      </c>
      <c r="L35" s="221">
        <v>25200</v>
      </c>
      <c r="M35" s="222">
        <v>25200</v>
      </c>
      <c r="N35" s="219">
        <f t="shared" si="10"/>
        <v>1</v>
      </c>
      <c r="O35" s="266">
        <f t="shared" si="11"/>
        <v>96350</v>
      </c>
      <c r="P35" s="267">
        <f t="shared" si="12"/>
        <v>95650</v>
      </c>
      <c r="Q35" s="288">
        <f t="shared" si="13"/>
        <v>0.992734820965231</v>
      </c>
      <c r="X35" s="283"/>
      <c r="Y35" s="290"/>
    </row>
    <row r="36" spans="1:25">
      <c r="A36" s="183">
        <v>10</v>
      </c>
      <c r="B36" s="184" t="s">
        <v>25</v>
      </c>
      <c r="C36" s="218">
        <v>29400</v>
      </c>
      <c r="D36" s="220">
        <v>29400</v>
      </c>
      <c r="E36" s="219">
        <f t="shared" si="7"/>
        <v>1</v>
      </c>
      <c r="F36" s="221">
        <v>5950</v>
      </c>
      <c r="G36" s="222">
        <v>5950</v>
      </c>
      <c r="H36" s="219">
        <f t="shared" si="8"/>
        <v>1</v>
      </c>
      <c r="I36" s="270">
        <v>33600</v>
      </c>
      <c r="J36" s="271">
        <v>33600</v>
      </c>
      <c r="K36" s="219">
        <f t="shared" si="9"/>
        <v>1</v>
      </c>
      <c r="L36" s="223">
        <v>24300</v>
      </c>
      <c r="M36" s="222">
        <v>24300</v>
      </c>
      <c r="N36" s="219">
        <f t="shared" si="10"/>
        <v>1</v>
      </c>
      <c r="O36" s="266">
        <f t="shared" si="11"/>
        <v>93250</v>
      </c>
      <c r="P36" s="267">
        <f t="shared" si="12"/>
        <v>93250</v>
      </c>
      <c r="Q36" s="288">
        <f t="shared" si="13"/>
        <v>1</v>
      </c>
      <c r="X36" s="283"/>
      <c r="Y36" s="290"/>
    </row>
    <row r="37" spans="1:25">
      <c r="A37" s="183">
        <v>11</v>
      </c>
      <c r="B37" s="184" t="s">
        <v>26</v>
      </c>
      <c r="C37" s="224">
        <v>30100</v>
      </c>
      <c r="D37" s="225">
        <v>30100</v>
      </c>
      <c r="E37" s="219">
        <f t="shared" si="7"/>
        <v>1</v>
      </c>
      <c r="F37" s="221">
        <v>5950</v>
      </c>
      <c r="G37" s="222">
        <v>5950</v>
      </c>
      <c r="H37" s="219">
        <f t="shared" si="8"/>
        <v>1</v>
      </c>
      <c r="I37" s="224">
        <v>33600</v>
      </c>
      <c r="J37" s="225">
        <v>32900</v>
      </c>
      <c r="K37" s="219">
        <f t="shared" si="9"/>
        <v>0.979166666666667</v>
      </c>
      <c r="L37" s="221">
        <v>24300</v>
      </c>
      <c r="M37" s="222">
        <v>24300</v>
      </c>
      <c r="N37" s="219">
        <f t="shared" si="10"/>
        <v>1</v>
      </c>
      <c r="O37" s="266">
        <f t="shared" si="11"/>
        <v>93950</v>
      </c>
      <c r="P37" s="267">
        <f t="shared" si="12"/>
        <v>93250</v>
      </c>
      <c r="Q37" s="288">
        <f t="shared" si="13"/>
        <v>0.992549228312932</v>
      </c>
      <c r="X37" s="283"/>
      <c r="Y37" s="290"/>
    </row>
    <row r="38" spans="1:25">
      <c r="A38" s="183">
        <v>12</v>
      </c>
      <c r="B38" s="184" t="s">
        <v>27</v>
      </c>
      <c r="C38" s="224">
        <v>30100</v>
      </c>
      <c r="D38" s="225">
        <v>30100</v>
      </c>
      <c r="E38" s="219">
        <f t="shared" si="7"/>
        <v>1</v>
      </c>
      <c r="F38" s="221">
        <v>5350</v>
      </c>
      <c r="G38" s="222">
        <v>5350</v>
      </c>
      <c r="H38" s="219">
        <f t="shared" si="8"/>
        <v>1</v>
      </c>
      <c r="I38" s="224">
        <v>33600</v>
      </c>
      <c r="J38" s="225">
        <v>31950</v>
      </c>
      <c r="K38" s="219">
        <f t="shared" si="9"/>
        <v>0.950892857142857</v>
      </c>
      <c r="L38" s="221">
        <v>25200</v>
      </c>
      <c r="M38" s="222">
        <v>25200</v>
      </c>
      <c r="N38" s="219">
        <f t="shared" si="10"/>
        <v>1</v>
      </c>
      <c r="O38" s="266">
        <f t="shared" si="11"/>
        <v>94250</v>
      </c>
      <c r="P38" s="267">
        <f t="shared" si="12"/>
        <v>92600</v>
      </c>
      <c r="Q38" s="288">
        <f t="shared" si="13"/>
        <v>0.982493368700265</v>
      </c>
      <c r="X38" s="283"/>
      <c r="Y38" s="290"/>
    </row>
    <row r="39" ht="18" customHeight="1" spans="2:25">
      <c r="B39" s="153" t="s">
        <v>28</v>
      </c>
      <c r="C39" s="200">
        <f t="shared" ref="C39:G39" si="14">SUM(C27:C38)</f>
        <v>377300</v>
      </c>
      <c r="D39" s="200">
        <f t="shared" si="14"/>
        <v>376600</v>
      </c>
      <c r="E39" s="219">
        <f t="shared" si="7"/>
        <v>0.998144712430427</v>
      </c>
      <c r="F39" s="200">
        <f t="shared" si="14"/>
        <v>66600</v>
      </c>
      <c r="G39" s="200">
        <f t="shared" si="14"/>
        <v>66600</v>
      </c>
      <c r="H39" s="219">
        <f t="shared" si="8"/>
        <v>1</v>
      </c>
      <c r="I39" s="200">
        <f t="shared" ref="I39:M39" si="15">SUM(I27:I38)</f>
        <v>407400</v>
      </c>
      <c r="J39" s="200">
        <f t="shared" si="15"/>
        <v>405050</v>
      </c>
      <c r="K39" s="219">
        <f t="shared" si="9"/>
        <v>0.994231713303878</v>
      </c>
      <c r="L39" s="200">
        <f t="shared" si="15"/>
        <v>301500</v>
      </c>
      <c r="M39" s="200">
        <f t="shared" si="15"/>
        <v>298900</v>
      </c>
      <c r="N39" s="219">
        <f t="shared" si="10"/>
        <v>0.991376451077944</v>
      </c>
      <c r="O39" s="200">
        <f>SUM(O27:O38)</f>
        <v>1152800</v>
      </c>
      <c r="P39" s="200">
        <f>SUM(P27:P38)</f>
        <v>1147150</v>
      </c>
      <c r="R39" s="200" t="e">
        <f>SUM(#REF!)</f>
        <v>#REF!</v>
      </c>
      <c r="S39" s="200" t="e">
        <f>SUM(#REF!)</f>
        <v>#REF!</v>
      </c>
      <c r="U39" s="200">
        <f>SUM(O27:O38)</f>
        <v>1152800</v>
      </c>
      <c r="V39" s="200">
        <f>SUM(P27:P38)</f>
        <v>1147150</v>
      </c>
      <c r="X39" s="283"/>
      <c r="Y39" s="290"/>
    </row>
    <row r="40" ht="18" customHeight="1" spans="3:25">
      <c r="C40" s="200"/>
      <c r="D40" s="200"/>
      <c r="E40" s="226"/>
      <c r="F40" s="200"/>
      <c r="G40" s="200"/>
      <c r="H40" s="226"/>
      <c r="I40" s="200"/>
      <c r="J40" s="200"/>
      <c r="K40" s="226"/>
      <c r="L40" s="200"/>
      <c r="M40" s="200"/>
      <c r="N40" s="226"/>
      <c r="O40" s="200"/>
      <c r="P40" s="200"/>
      <c r="R40" s="200"/>
      <c r="S40" s="200"/>
      <c r="U40" s="200"/>
      <c r="V40" s="200"/>
      <c r="X40" s="283"/>
      <c r="Y40" s="290"/>
    </row>
    <row r="41" ht="16.5" spans="1:25">
      <c r="A41" s="153" t="s">
        <v>34</v>
      </c>
      <c r="X41" s="283"/>
      <c r="Y41" s="290"/>
    </row>
    <row r="42" ht="16.5" spans="1:25">
      <c r="A42" s="156" t="s">
        <v>6</v>
      </c>
      <c r="B42" s="157" t="s">
        <v>7</v>
      </c>
      <c r="C42" s="158" t="s">
        <v>35</v>
      </c>
      <c r="D42" s="159"/>
      <c r="E42" s="159"/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240"/>
      <c r="X42" s="283"/>
      <c r="Y42" s="290"/>
    </row>
    <row r="43" ht="16.5" spans="1:25">
      <c r="A43" s="156"/>
      <c r="B43" s="156"/>
      <c r="C43" s="227" t="s">
        <v>36</v>
      </c>
      <c r="D43" s="228"/>
      <c r="E43" s="229"/>
      <c r="F43" s="230" t="s">
        <v>37</v>
      </c>
      <c r="G43" s="231"/>
      <c r="H43" s="232"/>
      <c r="I43" s="272" t="s">
        <v>5</v>
      </c>
      <c r="J43" s="273"/>
      <c r="K43" s="274"/>
      <c r="L43" s="275" t="s">
        <v>29</v>
      </c>
      <c r="M43" s="276"/>
      <c r="N43" s="277"/>
      <c r="O43" s="278" t="s">
        <v>38</v>
      </c>
      <c r="P43" s="279"/>
      <c r="Q43" s="289"/>
      <c r="R43" s="259" t="s">
        <v>12</v>
      </c>
      <c r="S43" s="242"/>
      <c r="T43" s="243"/>
      <c r="X43" s="283"/>
      <c r="Y43" s="290"/>
    </row>
    <row r="44" ht="16.5" spans="1:25">
      <c r="A44" s="156"/>
      <c r="B44" s="156"/>
      <c r="C44" s="233" t="s">
        <v>13</v>
      </c>
      <c r="D44" s="233" t="s">
        <v>14</v>
      </c>
      <c r="E44" s="234" t="s">
        <v>15</v>
      </c>
      <c r="F44" s="235" t="s">
        <v>13</v>
      </c>
      <c r="G44" s="235" t="s">
        <v>14</v>
      </c>
      <c r="H44" s="236" t="s">
        <v>15</v>
      </c>
      <c r="I44" s="280" t="s">
        <v>13</v>
      </c>
      <c r="J44" s="280" t="s">
        <v>14</v>
      </c>
      <c r="K44" s="236" t="s">
        <v>15</v>
      </c>
      <c r="L44" s="281" t="s">
        <v>13</v>
      </c>
      <c r="M44" s="281" t="s">
        <v>14</v>
      </c>
      <c r="N44" s="236" t="s">
        <v>15</v>
      </c>
      <c r="O44" s="282" t="s">
        <v>13</v>
      </c>
      <c r="P44" s="282" t="s">
        <v>14</v>
      </c>
      <c r="Q44" s="236" t="s">
        <v>15</v>
      </c>
      <c r="R44" s="264" t="s">
        <v>13</v>
      </c>
      <c r="S44" s="265" t="s">
        <v>14</v>
      </c>
      <c r="T44" s="287" t="s">
        <v>15</v>
      </c>
      <c r="X44" s="283"/>
      <c r="Y44" s="290"/>
    </row>
    <row r="45" spans="1:25">
      <c r="A45" s="183">
        <v>1</v>
      </c>
      <c r="B45" s="183" t="s">
        <v>16</v>
      </c>
      <c r="C45" s="237" t="e">
        <f>#REF!</f>
        <v>#REF!</v>
      </c>
      <c r="D45" s="237" t="e">
        <f>#REF!</f>
        <v>#REF!</v>
      </c>
      <c r="E45" s="238" t="e">
        <f t="shared" ref="E45:E57" si="16">(D45/C45)*100%</f>
        <v>#REF!</v>
      </c>
      <c r="F45" s="237" t="e">
        <f>#REF!</f>
        <v>#REF!</v>
      </c>
      <c r="G45" s="237" t="e">
        <f>#REF!</f>
        <v>#REF!</v>
      </c>
      <c r="H45" s="239" t="e">
        <f t="shared" ref="H45:H57" si="17">(G45/F45)*100%</f>
        <v>#REF!</v>
      </c>
      <c r="I45" s="237">
        <f t="shared" ref="I45:I56" si="18">L10</f>
        <v>92500</v>
      </c>
      <c r="J45" s="237">
        <f t="shared" ref="J45:J56" si="19">M10</f>
        <v>92500</v>
      </c>
      <c r="K45" s="239">
        <f t="shared" ref="K45:K57" si="20">(J45/I45)*100%</f>
        <v>1</v>
      </c>
      <c r="L45" s="237">
        <f t="shared" ref="L45:L56" si="21">O27</f>
        <v>97250</v>
      </c>
      <c r="M45" s="237">
        <f t="shared" ref="M45:M56" si="22">P27</f>
        <v>97250</v>
      </c>
      <c r="N45" s="239">
        <f t="shared" ref="N45:N56" si="23">(M45/L45)*100%</f>
        <v>1</v>
      </c>
      <c r="O45" s="237" t="e">
        <f>#REF!</f>
        <v>#REF!</v>
      </c>
      <c r="P45" s="237" t="e">
        <f>#REF!</f>
        <v>#REF!</v>
      </c>
      <c r="Q45" s="239" t="e">
        <f t="shared" ref="Q45:Q56" si="24">(P45/O45)*100%</f>
        <v>#REF!</v>
      </c>
      <c r="R45" s="266" t="e">
        <f>SUM(F45,I45,L45,O45,C45)</f>
        <v>#REF!</v>
      </c>
      <c r="S45" s="267" t="e">
        <f>SUM(G45,J45,M45,P45,D45)</f>
        <v>#REF!</v>
      </c>
      <c r="T45" s="216" t="e">
        <f>(S45/R45)*100%</f>
        <v>#REF!</v>
      </c>
      <c r="X45" s="283"/>
      <c r="Y45" s="290"/>
    </row>
    <row r="46" spans="1:25">
      <c r="A46" s="183">
        <v>2</v>
      </c>
      <c r="B46" s="183" t="s">
        <v>17</v>
      </c>
      <c r="C46" s="237" t="e">
        <f>#REF!</f>
        <v>#REF!</v>
      </c>
      <c r="D46" s="237" t="e">
        <f>#REF!</f>
        <v>#REF!</v>
      </c>
      <c r="E46" s="238" t="e">
        <f t="shared" si="16"/>
        <v>#REF!</v>
      </c>
      <c r="F46" s="237" t="e">
        <f>#REF!</f>
        <v>#REF!</v>
      </c>
      <c r="G46" s="237" t="e">
        <f>#REF!</f>
        <v>#REF!</v>
      </c>
      <c r="H46" s="239" t="e">
        <f t="shared" si="17"/>
        <v>#REF!</v>
      </c>
      <c r="I46" s="237">
        <f t="shared" si="18"/>
        <v>94650</v>
      </c>
      <c r="J46" s="237">
        <f t="shared" si="19"/>
        <v>94650</v>
      </c>
      <c r="K46" s="239">
        <f t="shared" si="20"/>
        <v>1</v>
      </c>
      <c r="L46" s="237">
        <f t="shared" si="21"/>
        <v>95650</v>
      </c>
      <c r="M46" s="237">
        <f t="shared" si="22"/>
        <v>95650</v>
      </c>
      <c r="N46" s="239">
        <f t="shared" si="23"/>
        <v>1</v>
      </c>
      <c r="O46" s="237" t="e">
        <f>#REF!</f>
        <v>#REF!</v>
      </c>
      <c r="P46" s="237" t="e">
        <f>#REF!</f>
        <v>#REF!</v>
      </c>
      <c r="Q46" s="239" t="e">
        <f t="shared" si="24"/>
        <v>#REF!</v>
      </c>
      <c r="R46" s="266" t="e">
        <f t="shared" ref="R46:R56" si="25">SUM(F46,I46,L46,O46,C46)</f>
        <v>#REF!</v>
      </c>
      <c r="S46" s="267" t="e">
        <f t="shared" ref="S46:S56" si="26">SUM(G46,J46,M46,P46,D46)</f>
        <v>#REF!</v>
      </c>
      <c r="T46" s="216" t="e">
        <f t="shared" ref="T46:T57" si="27">(S46/R46)*100%</f>
        <v>#REF!</v>
      </c>
      <c r="X46" s="283"/>
      <c r="Y46" s="290"/>
    </row>
    <row r="47" spans="1:25">
      <c r="A47" s="183">
        <v>3</v>
      </c>
      <c r="B47" s="183" t="s">
        <v>18</v>
      </c>
      <c r="C47" s="237" t="e">
        <f>#REF!</f>
        <v>#REF!</v>
      </c>
      <c r="D47" s="237" t="e">
        <f>#REF!</f>
        <v>#REF!</v>
      </c>
      <c r="E47" s="238" t="e">
        <f t="shared" si="16"/>
        <v>#REF!</v>
      </c>
      <c r="F47" s="237" t="e">
        <f>#REF!</f>
        <v>#REF!</v>
      </c>
      <c r="G47" s="237" t="e">
        <f>#REF!</f>
        <v>#REF!</v>
      </c>
      <c r="H47" s="239" t="e">
        <f t="shared" si="17"/>
        <v>#REF!</v>
      </c>
      <c r="I47" s="237">
        <f t="shared" si="18"/>
        <v>99150</v>
      </c>
      <c r="J47" s="237">
        <f t="shared" si="19"/>
        <v>99150</v>
      </c>
      <c r="K47" s="239">
        <f t="shared" si="20"/>
        <v>1</v>
      </c>
      <c r="L47" s="237">
        <f t="shared" si="21"/>
        <v>97750</v>
      </c>
      <c r="M47" s="237">
        <f t="shared" si="22"/>
        <v>97750</v>
      </c>
      <c r="N47" s="239">
        <f t="shared" si="23"/>
        <v>1</v>
      </c>
      <c r="O47" s="237" t="e">
        <f>#REF!</f>
        <v>#REF!</v>
      </c>
      <c r="P47" s="237" t="e">
        <f>#REF!</f>
        <v>#REF!</v>
      </c>
      <c r="Q47" s="239" t="e">
        <f t="shared" si="24"/>
        <v>#REF!</v>
      </c>
      <c r="R47" s="266" t="e">
        <f t="shared" si="25"/>
        <v>#REF!</v>
      </c>
      <c r="S47" s="267" t="e">
        <f t="shared" si="26"/>
        <v>#REF!</v>
      </c>
      <c r="T47" s="216" t="e">
        <f t="shared" si="27"/>
        <v>#REF!</v>
      </c>
      <c r="X47" s="283"/>
      <c r="Y47" s="290"/>
    </row>
    <row r="48" spans="1:25">
      <c r="A48" s="183">
        <v>4</v>
      </c>
      <c r="B48" s="183" t="s">
        <v>19</v>
      </c>
      <c r="C48" s="237" t="e">
        <f>#REF!</f>
        <v>#REF!</v>
      </c>
      <c r="D48" s="237" t="e">
        <f>#REF!</f>
        <v>#REF!</v>
      </c>
      <c r="E48" s="238" t="e">
        <f t="shared" si="16"/>
        <v>#REF!</v>
      </c>
      <c r="F48" s="237" t="e">
        <f>#REF!</f>
        <v>#REF!</v>
      </c>
      <c r="G48" s="237" t="e">
        <f>#REF!</f>
        <v>#REF!</v>
      </c>
      <c r="H48" s="239" t="e">
        <f t="shared" si="17"/>
        <v>#REF!</v>
      </c>
      <c r="I48" s="237">
        <f t="shared" si="18"/>
        <v>100150</v>
      </c>
      <c r="J48" s="237">
        <f t="shared" si="19"/>
        <v>100150</v>
      </c>
      <c r="K48" s="239">
        <f t="shared" si="20"/>
        <v>1</v>
      </c>
      <c r="L48" s="237">
        <f t="shared" si="21"/>
        <v>96350</v>
      </c>
      <c r="M48" s="237">
        <f t="shared" si="22"/>
        <v>96350</v>
      </c>
      <c r="N48" s="239">
        <f t="shared" si="23"/>
        <v>1</v>
      </c>
      <c r="O48" s="237" t="e">
        <f>#REF!</f>
        <v>#REF!</v>
      </c>
      <c r="P48" s="237" t="e">
        <f>#REF!</f>
        <v>#REF!</v>
      </c>
      <c r="Q48" s="239" t="e">
        <f t="shared" si="24"/>
        <v>#REF!</v>
      </c>
      <c r="R48" s="266" t="e">
        <f t="shared" si="25"/>
        <v>#REF!</v>
      </c>
      <c r="S48" s="267" t="e">
        <f t="shared" si="26"/>
        <v>#REF!</v>
      </c>
      <c r="T48" s="216" t="e">
        <f t="shared" si="27"/>
        <v>#REF!</v>
      </c>
      <c r="X48" s="283"/>
      <c r="Y48" s="290"/>
    </row>
    <row r="49" spans="1:25">
      <c r="A49" s="183">
        <v>5</v>
      </c>
      <c r="B49" s="183" t="s">
        <v>20</v>
      </c>
      <c r="C49" s="237" t="e">
        <f>#REF!</f>
        <v>#REF!</v>
      </c>
      <c r="D49" s="237" t="e">
        <f>#REF!</f>
        <v>#REF!</v>
      </c>
      <c r="E49" s="238" t="e">
        <f t="shared" si="16"/>
        <v>#REF!</v>
      </c>
      <c r="F49" s="237" t="e">
        <f>#REF!</f>
        <v>#REF!</v>
      </c>
      <c r="G49" s="237" t="e">
        <f>#REF!</f>
        <v>#REF!</v>
      </c>
      <c r="H49" s="239" t="e">
        <f t="shared" si="17"/>
        <v>#REF!</v>
      </c>
      <c r="I49" s="237">
        <f t="shared" si="18"/>
        <v>98800</v>
      </c>
      <c r="J49" s="237">
        <f t="shared" si="19"/>
        <v>98800</v>
      </c>
      <c r="K49" s="239">
        <f t="shared" si="20"/>
        <v>1</v>
      </c>
      <c r="L49" s="237">
        <f t="shared" si="21"/>
        <v>96950</v>
      </c>
      <c r="M49" s="237">
        <f t="shared" si="22"/>
        <v>96950</v>
      </c>
      <c r="N49" s="239">
        <f t="shared" si="23"/>
        <v>1</v>
      </c>
      <c r="O49" s="237" t="e">
        <f>#REF!</f>
        <v>#REF!</v>
      </c>
      <c r="P49" s="237" t="e">
        <f>#REF!</f>
        <v>#REF!</v>
      </c>
      <c r="Q49" s="239" t="e">
        <f t="shared" si="24"/>
        <v>#REF!</v>
      </c>
      <c r="R49" s="266" t="e">
        <f t="shared" si="25"/>
        <v>#REF!</v>
      </c>
      <c r="S49" s="267" t="e">
        <f t="shared" si="26"/>
        <v>#REF!</v>
      </c>
      <c r="T49" s="216" t="e">
        <f t="shared" si="27"/>
        <v>#REF!</v>
      </c>
      <c r="X49" s="283"/>
      <c r="Y49" s="290"/>
    </row>
    <row r="50" spans="1:25">
      <c r="A50" s="183">
        <v>6</v>
      </c>
      <c r="B50" s="183" t="s">
        <v>21</v>
      </c>
      <c r="C50" s="237" t="e">
        <f>#REF!</f>
        <v>#REF!</v>
      </c>
      <c r="D50" s="237" t="e">
        <f>#REF!</f>
        <v>#REF!</v>
      </c>
      <c r="E50" s="238" t="e">
        <f t="shared" si="16"/>
        <v>#REF!</v>
      </c>
      <c r="F50" s="237" t="e">
        <f>#REF!</f>
        <v>#REF!</v>
      </c>
      <c r="G50" s="237" t="e">
        <f>#REF!</f>
        <v>#REF!</v>
      </c>
      <c r="H50" s="239" t="e">
        <f t="shared" si="17"/>
        <v>#REF!</v>
      </c>
      <c r="I50" s="237">
        <f t="shared" si="18"/>
        <v>102200</v>
      </c>
      <c r="J50" s="237">
        <f t="shared" si="19"/>
        <v>102200</v>
      </c>
      <c r="K50" s="239">
        <f t="shared" si="20"/>
        <v>1</v>
      </c>
      <c r="L50" s="237">
        <f t="shared" si="21"/>
        <v>97150</v>
      </c>
      <c r="M50" s="237">
        <f t="shared" si="22"/>
        <v>95350</v>
      </c>
      <c r="N50" s="239">
        <f t="shared" si="23"/>
        <v>0.981471950591868</v>
      </c>
      <c r="O50" s="237" t="e">
        <f>#REF!</f>
        <v>#REF!</v>
      </c>
      <c r="P50" s="237" t="e">
        <f>#REF!</f>
        <v>#REF!</v>
      </c>
      <c r="Q50" s="239" t="e">
        <f t="shared" si="24"/>
        <v>#REF!</v>
      </c>
      <c r="R50" s="266" t="e">
        <f t="shared" si="25"/>
        <v>#REF!</v>
      </c>
      <c r="S50" s="267" t="e">
        <f t="shared" si="26"/>
        <v>#REF!</v>
      </c>
      <c r="T50" s="216" t="e">
        <f t="shared" si="27"/>
        <v>#REF!</v>
      </c>
      <c r="X50" s="283"/>
      <c r="Y50" s="290"/>
    </row>
    <row r="51" spans="1:25">
      <c r="A51" s="183">
        <v>7</v>
      </c>
      <c r="B51" s="183" t="s">
        <v>22</v>
      </c>
      <c r="C51" s="237" t="e">
        <f>#REF!</f>
        <v>#REF!</v>
      </c>
      <c r="D51" s="237" t="e">
        <f>#REF!</f>
        <v>#REF!</v>
      </c>
      <c r="E51" s="238" t="e">
        <f t="shared" si="16"/>
        <v>#REF!</v>
      </c>
      <c r="F51" s="237" t="e">
        <f>#REF!</f>
        <v>#REF!</v>
      </c>
      <c r="G51" s="237" t="e">
        <f>#REF!</f>
        <v>#REF!</v>
      </c>
      <c r="H51" s="239" t="e">
        <f t="shared" si="17"/>
        <v>#REF!</v>
      </c>
      <c r="I51" s="237">
        <f t="shared" si="18"/>
        <v>106850</v>
      </c>
      <c r="J51" s="237">
        <f t="shared" si="19"/>
        <v>106750</v>
      </c>
      <c r="K51" s="239">
        <f t="shared" si="20"/>
        <v>0.999064108563407</v>
      </c>
      <c r="L51" s="237">
        <f t="shared" si="21"/>
        <v>97050</v>
      </c>
      <c r="M51" s="237">
        <f t="shared" si="22"/>
        <v>97050</v>
      </c>
      <c r="N51" s="239">
        <f t="shared" si="23"/>
        <v>1</v>
      </c>
      <c r="O51" s="237" t="e">
        <f>#REF!</f>
        <v>#REF!</v>
      </c>
      <c r="P51" s="237" t="e">
        <f>#REF!</f>
        <v>#REF!</v>
      </c>
      <c r="Q51" s="239" t="e">
        <f t="shared" si="24"/>
        <v>#REF!</v>
      </c>
      <c r="R51" s="266" t="e">
        <f t="shared" si="25"/>
        <v>#REF!</v>
      </c>
      <c r="S51" s="267" t="e">
        <f t="shared" si="26"/>
        <v>#REF!</v>
      </c>
      <c r="T51" s="216" t="e">
        <f t="shared" si="27"/>
        <v>#REF!</v>
      </c>
      <c r="X51" s="283"/>
      <c r="Y51" s="290"/>
    </row>
    <row r="52" spans="1:25">
      <c r="A52" s="183">
        <v>8</v>
      </c>
      <c r="B52" s="183" t="s">
        <v>23</v>
      </c>
      <c r="C52" s="237" t="e">
        <f>#REF!</f>
        <v>#REF!</v>
      </c>
      <c r="D52" s="237" t="e">
        <f>#REF!</f>
        <v>#REF!</v>
      </c>
      <c r="E52" s="238" t="e">
        <f t="shared" si="16"/>
        <v>#REF!</v>
      </c>
      <c r="F52" s="237" t="e">
        <f>#REF!</f>
        <v>#REF!</v>
      </c>
      <c r="G52" s="237" t="e">
        <f>#REF!</f>
        <v>#REF!</v>
      </c>
      <c r="H52" s="239" t="e">
        <f t="shared" si="17"/>
        <v>#REF!</v>
      </c>
      <c r="I52" s="237">
        <f t="shared" si="18"/>
        <v>106250</v>
      </c>
      <c r="J52" s="237">
        <f t="shared" si="19"/>
        <v>106250</v>
      </c>
      <c r="K52" s="239">
        <f t="shared" si="20"/>
        <v>1</v>
      </c>
      <c r="L52" s="237">
        <f t="shared" si="21"/>
        <v>96850</v>
      </c>
      <c r="M52" s="237">
        <f t="shared" si="22"/>
        <v>96050</v>
      </c>
      <c r="N52" s="239">
        <f t="shared" ref="N52:N57" si="28">(M52/L52)*100%</f>
        <v>0.991739803820341</v>
      </c>
      <c r="O52" s="237" t="e">
        <f>#REF!</f>
        <v>#REF!</v>
      </c>
      <c r="P52" s="237" t="e">
        <f>#REF!</f>
        <v>#REF!</v>
      </c>
      <c r="Q52" s="239" t="e">
        <f t="shared" ref="Q52:Q57" si="29">(P52/O52)*100%</f>
        <v>#REF!</v>
      </c>
      <c r="R52" s="266" t="e">
        <f t="shared" si="25"/>
        <v>#REF!</v>
      </c>
      <c r="S52" s="267" t="e">
        <f t="shared" si="26"/>
        <v>#REF!</v>
      </c>
      <c r="T52" s="216" t="e">
        <f t="shared" si="27"/>
        <v>#REF!</v>
      </c>
      <c r="X52" s="283"/>
      <c r="Y52" s="290"/>
    </row>
    <row r="53" spans="1:25">
      <c r="A53" s="183">
        <v>9</v>
      </c>
      <c r="B53" s="183" t="s">
        <v>24</v>
      </c>
      <c r="C53" s="237" t="e">
        <f>#REF!</f>
        <v>#REF!</v>
      </c>
      <c r="D53" s="237" t="e">
        <f>#REF!</f>
        <v>#REF!</v>
      </c>
      <c r="E53" s="238" t="e">
        <f t="shared" si="16"/>
        <v>#REF!</v>
      </c>
      <c r="F53" s="237" t="e">
        <f>#REF!</f>
        <v>#REF!</v>
      </c>
      <c r="G53" s="237" t="e">
        <f>#REF!</f>
        <v>#REF!</v>
      </c>
      <c r="H53" s="239" t="e">
        <f t="shared" si="17"/>
        <v>#REF!</v>
      </c>
      <c r="I53" s="237">
        <f t="shared" si="18"/>
        <v>105950</v>
      </c>
      <c r="J53" s="237">
        <f t="shared" si="19"/>
        <v>105500</v>
      </c>
      <c r="K53" s="239">
        <f t="shared" si="20"/>
        <v>0.995752713544125</v>
      </c>
      <c r="L53" s="237">
        <f t="shared" si="21"/>
        <v>96350</v>
      </c>
      <c r="M53" s="237">
        <f t="shared" si="22"/>
        <v>95650</v>
      </c>
      <c r="N53" s="239">
        <f t="shared" si="28"/>
        <v>0.992734820965231</v>
      </c>
      <c r="O53" s="237" t="e">
        <f>#REF!</f>
        <v>#REF!</v>
      </c>
      <c r="P53" s="237" t="e">
        <f>#REF!</f>
        <v>#REF!</v>
      </c>
      <c r="Q53" s="239" t="e">
        <f t="shared" si="29"/>
        <v>#REF!</v>
      </c>
      <c r="R53" s="266" t="e">
        <f t="shared" si="25"/>
        <v>#REF!</v>
      </c>
      <c r="S53" s="267" t="e">
        <f t="shared" si="26"/>
        <v>#REF!</v>
      </c>
      <c r="T53" s="216" t="e">
        <f t="shared" si="27"/>
        <v>#REF!</v>
      </c>
      <c r="X53" s="283"/>
      <c r="Y53" s="290"/>
    </row>
    <row r="54" spans="1:25">
      <c r="A54" s="183">
        <v>10</v>
      </c>
      <c r="B54" s="183" t="s">
        <v>25</v>
      </c>
      <c r="C54" s="237" t="e">
        <f>#REF!</f>
        <v>#REF!</v>
      </c>
      <c r="D54" s="237" t="e">
        <f>#REF!</f>
        <v>#REF!</v>
      </c>
      <c r="E54" s="238" t="e">
        <f t="shared" si="16"/>
        <v>#REF!</v>
      </c>
      <c r="F54" s="237" t="e">
        <f>#REF!</f>
        <v>#REF!</v>
      </c>
      <c r="G54" s="237" t="e">
        <f>#REF!</f>
        <v>#REF!</v>
      </c>
      <c r="H54" s="239" t="e">
        <f t="shared" si="17"/>
        <v>#REF!</v>
      </c>
      <c r="I54" s="237">
        <f t="shared" si="18"/>
        <v>103700</v>
      </c>
      <c r="J54" s="237">
        <f t="shared" si="19"/>
        <v>103050</v>
      </c>
      <c r="K54" s="239">
        <f t="shared" si="20"/>
        <v>0.993731918997107</v>
      </c>
      <c r="L54" s="237">
        <f t="shared" si="21"/>
        <v>93250</v>
      </c>
      <c r="M54" s="237">
        <f t="shared" si="22"/>
        <v>93250</v>
      </c>
      <c r="N54" s="239">
        <f t="shared" si="28"/>
        <v>1</v>
      </c>
      <c r="O54" s="237" t="e">
        <f>#REF!</f>
        <v>#REF!</v>
      </c>
      <c r="P54" s="237" t="e">
        <f>#REF!</f>
        <v>#REF!</v>
      </c>
      <c r="Q54" s="239" t="e">
        <f t="shared" si="29"/>
        <v>#REF!</v>
      </c>
      <c r="R54" s="266" t="e">
        <f t="shared" si="25"/>
        <v>#REF!</v>
      </c>
      <c r="S54" s="267" t="e">
        <f t="shared" si="26"/>
        <v>#REF!</v>
      </c>
      <c r="T54" s="216" t="e">
        <f t="shared" si="27"/>
        <v>#REF!</v>
      </c>
      <c r="X54" s="283"/>
      <c r="Y54" s="290"/>
    </row>
    <row r="55" spans="1:25">
      <c r="A55" s="192">
        <v>11</v>
      </c>
      <c r="B55" s="192" t="s">
        <v>26</v>
      </c>
      <c r="C55" s="237" t="e">
        <f>#REF!</f>
        <v>#REF!</v>
      </c>
      <c r="D55" s="237" t="e">
        <f>#REF!</f>
        <v>#REF!</v>
      </c>
      <c r="E55" s="238" t="e">
        <f t="shared" si="16"/>
        <v>#REF!</v>
      </c>
      <c r="F55" s="237" t="e">
        <f>#REF!</f>
        <v>#REF!</v>
      </c>
      <c r="G55" s="237" t="e">
        <f>#REF!</f>
        <v>#REF!</v>
      </c>
      <c r="H55" s="239" t="e">
        <f t="shared" si="17"/>
        <v>#REF!</v>
      </c>
      <c r="I55" s="237">
        <f t="shared" si="18"/>
        <v>102450</v>
      </c>
      <c r="J55" s="237">
        <f t="shared" si="19"/>
        <v>101200</v>
      </c>
      <c r="K55" s="239">
        <f t="shared" si="20"/>
        <v>0.987798926305515</v>
      </c>
      <c r="L55" s="237">
        <f t="shared" si="21"/>
        <v>93950</v>
      </c>
      <c r="M55" s="237">
        <f t="shared" si="22"/>
        <v>93250</v>
      </c>
      <c r="N55" s="239">
        <f t="shared" si="28"/>
        <v>0.992549228312932</v>
      </c>
      <c r="O55" s="237" t="e">
        <f>#REF!</f>
        <v>#REF!</v>
      </c>
      <c r="P55" s="237" t="e">
        <f>#REF!</f>
        <v>#REF!</v>
      </c>
      <c r="Q55" s="239" t="e">
        <f t="shared" si="29"/>
        <v>#REF!</v>
      </c>
      <c r="R55" s="266" t="e">
        <f t="shared" si="25"/>
        <v>#REF!</v>
      </c>
      <c r="S55" s="267" t="e">
        <f t="shared" si="26"/>
        <v>#REF!</v>
      </c>
      <c r="T55" s="216" t="e">
        <f t="shared" si="27"/>
        <v>#REF!</v>
      </c>
      <c r="X55" s="283"/>
      <c r="Y55" s="290"/>
    </row>
    <row r="56" spans="1:25">
      <c r="A56" s="183">
        <v>12</v>
      </c>
      <c r="B56" s="183" t="s">
        <v>27</v>
      </c>
      <c r="C56" s="237" t="e">
        <f>#REF!</f>
        <v>#REF!</v>
      </c>
      <c r="D56" s="237" t="e">
        <f>#REF!</f>
        <v>#REF!</v>
      </c>
      <c r="E56" s="238" t="e">
        <f t="shared" si="16"/>
        <v>#REF!</v>
      </c>
      <c r="F56" s="237" t="e">
        <f>#REF!</f>
        <v>#REF!</v>
      </c>
      <c r="G56" s="237" t="e">
        <f>#REF!</f>
        <v>#REF!</v>
      </c>
      <c r="H56" s="239" t="e">
        <f t="shared" si="17"/>
        <v>#REF!</v>
      </c>
      <c r="I56" s="237">
        <f t="shared" si="18"/>
        <v>101400</v>
      </c>
      <c r="J56" s="237">
        <f t="shared" si="19"/>
        <v>99650</v>
      </c>
      <c r="K56" s="239">
        <f t="shared" si="20"/>
        <v>0.982741617357002</v>
      </c>
      <c r="L56" s="237">
        <f t="shared" si="21"/>
        <v>94250</v>
      </c>
      <c r="M56" s="237">
        <f t="shared" si="22"/>
        <v>92600</v>
      </c>
      <c r="N56" s="239">
        <f t="shared" si="28"/>
        <v>0.982493368700265</v>
      </c>
      <c r="O56" s="237" t="e">
        <f>#REF!</f>
        <v>#REF!</v>
      </c>
      <c r="P56" s="237" t="e">
        <f>#REF!</f>
        <v>#REF!</v>
      </c>
      <c r="Q56" s="239" t="e">
        <f t="shared" si="29"/>
        <v>#REF!</v>
      </c>
      <c r="R56" s="266" t="e">
        <f t="shared" si="25"/>
        <v>#REF!</v>
      </c>
      <c r="S56" s="267" t="e">
        <f t="shared" si="26"/>
        <v>#REF!</v>
      </c>
      <c r="T56" s="216" t="e">
        <f t="shared" si="27"/>
        <v>#REF!</v>
      </c>
      <c r="X56" s="283"/>
      <c r="Y56" s="290"/>
    </row>
    <row r="57" spans="2:25">
      <c r="B57" s="153" t="s">
        <v>28</v>
      </c>
      <c r="C57" s="200" t="e">
        <f>SUM(C45:C56)</f>
        <v>#REF!</v>
      </c>
      <c r="D57" s="200" t="e">
        <f>SUM(D45:D56)</f>
        <v>#REF!</v>
      </c>
      <c r="E57" s="238" t="e">
        <f t="shared" si="16"/>
        <v>#REF!</v>
      </c>
      <c r="F57" s="200" t="e">
        <f t="shared" ref="F57:G57" si="30">SUM(F45:F56)</f>
        <v>#REF!</v>
      </c>
      <c r="G57" s="200" t="e">
        <f t="shared" si="30"/>
        <v>#REF!</v>
      </c>
      <c r="H57" s="239" t="e">
        <f t="shared" si="17"/>
        <v>#REF!</v>
      </c>
      <c r="I57" s="200">
        <f t="shared" ref="I57:M57" si="31">SUM(I45:I56)</f>
        <v>1214050</v>
      </c>
      <c r="J57" s="200">
        <f t="shared" si="31"/>
        <v>1209850</v>
      </c>
      <c r="K57" s="239">
        <f t="shared" si="20"/>
        <v>0.996540504921544</v>
      </c>
      <c r="L57" s="200">
        <f t="shared" si="31"/>
        <v>1152800</v>
      </c>
      <c r="M57" s="200">
        <f t="shared" si="31"/>
        <v>1147150</v>
      </c>
      <c r="N57" s="239">
        <f t="shared" si="28"/>
        <v>0.995098889659958</v>
      </c>
      <c r="O57" s="200" t="e">
        <f>SUM(O45:O56)</f>
        <v>#REF!</v>
      </c>
      <c r="P57" s="200" t="e">
        <f>SUM(P45:P56)</f>
        <v>#REF!</v>
      </c>
      <c r="Q57" s="239" t="e">
        <f t="shared" si="29"/>
        <v>#REF!</v>
      </c>
      <c r="R57" s="200" t="e">
        <f>SUM(R45:R56)</f>
        <v>#REF!</v>
      </c>
      <c r="S57" s="200" t="e">
        <f>SUM(S45:S56)</f>
        <v>#REF!</v>
      </c>
      <c r="T57" s="216" t="e">
        <f t="shared" si="27"/>
        <v>#REF!</v>
      </c>
      <c r="U57" s="200"/>
      <c r="V57" s="200"/>
      <c r="X57" s="283"/>
      <c r="Y57" s="290"/>
    </row>
    <row r="58" spans="24:25">
      <c r="X58" s="283"/>
      <c r="Y58" s="290"/>
    </row>
    <row r="59" spans="24:25">
      <c r="X59" s="283"/>
      <c r="Y59" s="290"/>
    </row>
    <row r="60" spans="24:25">
      <c r="X60" s="283"/>
      <c r="Y60" s="290"/>
    </row>
    <row r="62" spans="7:7">
      <c r="G62" s="153" t="s">
        <v>39</v>
      </c>
    </row>
  </sheetData>
  <mergeCells count="25">
    <mergeCell ref="A2:L2"/>
    <mergeCell ref="C7:N7"/>
    <mergeCell ref="C8:E8"/>
    <mergeCell ref="F8:H8"/>
    <mergeCell ref="I8:K8"/>
    <mergeCell ref="L8:N8"/>
    <mergeCell ref="C24:Q24"/>
    <mergeCell ref="C25:E25"/>
    <mergeCell ref="F25:H25"/>
    <mergeCell ref="I25:K25"/>
    <mergeCell ref="L25:N25"/>
    <mergeCell ref="O25:Q25"/>
    <mergeCell ref="C42:T42"/>
    <mergeCell ref="C43:E43"/>
    <mergeCell ref="F43:H43"/>
    <mergeCell ref="I43:K43"/>
    <mergeCell ref="L43:N43"/>
    <mergeCell ref="O43:Q43"/>
    <mergeCell ref="R43:T43"/>
    <mergeCell ref="A7:A9"/>
    <mergeCell ref="A24:A26"/>
    <mergeCell ref="A42:A44"/>
    <mergeCell ref="B7:B9"/>
    <mergeCell ref="B24:B26"/>
    <mergeCell ref="B42:B44"/>
  </mergeCells>
  <pageMargins left="0.75" right="0.75" top="1" bottom="1" header="0.5" footer="0.5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R59"/>
  <sheetViews>
    <sheetView tabSelected="1" zoomScale="61" zoomScaleNormal="61" zoomScaleSheetLayoutView="73" workbookViewId="0">
      <selection activeCell="M7" sqref="M7"/>
    </sheetView>
  </sheetViews>
  <sheetFormatPr defaultColWidth="9.14285714285714" defaultRowHeight="15"/>
  <cols>
    <col min="1" max="1" width="6.28571428571429" style="33" customWidth="1"/>
    <col min="2" max="2" width="11.7142857142857" style="33" customWidth="1"/>
    <col min="3" max="3" width="21.7142857142857" style="33" customWidth="1"/>
    <col min="4" max="4" width="20.5714285714286" style="33" customWidth="1"/>
    <col min="5" max="5" width="22.2857142857143" style="33" customWidth="1"/>
    <col min="6" max="6" width="26.8571428571429" style="33" customWidth="1"/>
    <col min="7" max="7" width="18.2857142857143" style="33" customWidth="1"/>
    <col min="8" max="8" width="21.8571428571429" style="33" customWidth="1"/>
    <col min="9" max="9" width="18.8571428571429" style="33" customWidth="1"/>
    <col min="10" max="10" width="20" style="33" customWidth="1"/>
    <col min="11" max="11" width="15.4285714285714" style="33" customWidth="1"/>
    <col min="12" max="12" width="21.2857142857143" style="33" customWidth="1"/>
    <col min="13" max="13" width="15.4285714285714" style="33" customWidth="1"/>
    <col min="14" max="14" width="27.4285714285714" style="33" customWidth="1"/>
    <col min="15" max="15" width="15.4285714285714" style="33" customWidth="1"/>
    <col min="16" max="16" width="23.8571428571429" style="33" customWidth="1"/>
    <col min="17" max="17" width="15.4285714285714" style="33" customWidth="1"/>
    <col min="18" max="18" width="23.8571428571429" style="33" customWidth="1"/>
    <col min="19" max="20" width="14.4285714285714" style="33"/>
    <col min="21" max="16384" width="9.14285714285714" style="33"/>
  </cols>
  <sheetData>
    <row r="1" spans="1:12">
      <c r="A1" s="34" t="s">
        <v>40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>
      <c r="A2" s="34" t="s">
        <v>41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">
      <c r="A3" s="33" t="s">
        <v>3</v>
      </c>
    </row>
    <row r="6" ht="15.75" spans="1:1">
      <c r="A6" s="33" t="s">
        <v>42</v>
      </c>
    </row>
    <row r="7" ht="15.75" spans="1:10">
      <c r="A7" s="35" t="s">
        <v>6</v>
      </c>
      <c r="B7" s="36" t="s">
        <v>7</v>
      </c>
      <c r="C7" s="37" t="s">
        <v>43</v>
      </c>
      <c r="D7" s="38"/>
      <c r="E7" s="38"/>
      <c r="F7" s="38"/>
      <c r="G7" s="38"/>
      <c r="H7" s="38"/>
      <c r="I7" s="38"/>
      <c r="J7" s="113"/>
    </row>
    <row r="8" ht="15.75" spans="1:10">
      <c r="A8" s="39"/>
      <c r="B8" s="39"/>
      <c r="C8" s="40" t="s">
        <v>44</v>
      </c>
      <c r="D8" s="41"/>
      <c r="E8" s="42" t="s">
        <v>45</v>
      </c>
      <c r="F8" s="43"/>
      <c r="G8" s="44" t="s">
        <v>46</v>
      </c>
      <c r="H8" s="45"/>
      <c r="I8" s="114" t="s">
        <v>47</v>
      </c>
      <c r="J8" s="115"/>
    </row>
    <row r="9" ht="30.75" spans="1:10">
      <c r="A9" s="46"/>
      <c r="B9" s="46"/>
      <c r="C9" s="47" t="s">
        <v>48</v>
      </c>
      <c r="D9" s="47" t="s">
        <v>49</v>
      </c>
      <c r="E9" s="47" t="s">
        <v>48</v>
      </c>
      <c r="F9" s="47" t="s">
        <v>49</v>
      </c>
      <c r="G9" s="47" t="s">
        <v>48</v>
      </c>
      <c r="H9" s="47" t="s">
        <v>49</v>
      </c>
      <c r="I9" s="116" t="s">
        <v>48</v>
      </c>
      <c r="J9" s="117" t="s">
        <v>49</v>
      </c>
    </row>
    <row r="10" ht="15.75" spans="1:10">
      <c r="A10" s="48">
        <v>1</v>
      </c>
      <c r="B10" s="48" t="s">
        <v>16</v>
      </c>
      <c r="C10" s="49" t="s">
        <v>50</v>
      </c>
      <c r="D10" s="50" t="s">
        <v>51</v>
      </c>
      <c r="E10" s="51" t="s">
        <v>50</v>
      </c>
      <c r="F10" s="52">
        <v>0</v>
      </c>
      <c r="G10" s="49" t="s">
        <v>50</v>
      </c>
      <c r="H10" s="52">
        <v>0</v>
      </c>
      <c r="I10" s="118">
        <f>SUM(E10,G10,C10)</f>
        <v>0</v>
      </c>
      <c r="J10" s="119">
        <f>SUM(F10,H10,D10)</f>
        <v>0</v>
      </c>
    </row>
    <row r="11" ht="15.75" spans="1:10">
      <c r="A11" s="53">
        <v>2</v>
      </c>
      <c r="B11" s="53" t="s">
        <v>17</v>
      </c>
      <c r="C11" s="49" t="s">
        <v>50</v>
      </c>
      <c r="D11" s="50" t="s">
        <v>51</v>
      </c>
      <c r="E11" s="51" t="s">
        <v>50</v>
      </c>
      <c r="F11" s="52">
        <v>0</v>
      </c>
      <c r="G11" s="49" t="s">
        <v>50</v>
      </c>
      <c r="H11" s="52">
        <v>0</v>
      </c>
      <c r="I11" s="118">
        <f t="shared" ref="I11:I21" si="0">SUM(E11,G11,C11)</f>
        <v>0</v>
      </c>
      <c r="J11" s="119">
        <f t="shared" ref="J11:J21" si="1">SUM(F11,H11,D11)</f>
        <v>0</v>
      </c>
    </row>
    <row r="12" ht="15.75" spans="1:10">
      <c r="A12" s="53">
        <v>3</v>
      </c>
      <c r="B12" s="53" t="s">
        <v>18</v>
      </c>
      <c r="C12" s="49" t="s">
        <v>50</v>
      </c>
      <c r="D12" s="50" t="s">
        <v>51</v>
      </c>
      <c r="E12" s="51" t="s">
        <v>50</v>
      </c>
      <c r="F12" s="52">
        <v>0</v>
      </c>
      <c r="G12" s="49" t="s">
        <v>50</v>
      </c>
      <c r="H12" s="52">
        <v>0</v>
      </c>
      <c r="I12" s="118">
        <f t="shared" si="0"/>
        <v>0</v>
      </c>
      <c r="J12" s="119">
        <f t="shared" si="1"/>
        <v>0</v>
      </c>
    </row>
    <row r="13" ht="15.75" spans="1:10">
      <c r="A13" s="53">
        <v>4</v>
      </c>
      <c r="B13" s="53" t="s">
        <v>19</v>
      </c>
      <c r="C13" s="49" t="s">
        <v>50</v>
      </c>
      <c r="D13" s="50" t="s">
        <v>51</v>
      </c>
      <c r="E13" s="51" t="s">
        <v>50</v>
      </c>
      <c r="F13" s="52">
        <v>0</v>
      </c>
      <c r="G13" s="49" t="s">
        <v>50</v>
      </c>
      <c r="H13" s="52">
        <v>0</v>
      </c>
      <c r="I13" s="118">
        <f t="shared" si="0"/>
        <v>0</v>
      </c>
      <c r="J13" s="119">
        <f t="shared" si="1"/>
        <v>0</v>
      </c>
    </row>
    <row r="14" ht="15.75" spans="1:10">
      <c r="A14" s="53">
        <v>5</v>
      </c>
      <c r="B14" s="53" t="s">
        <v>20</v>
      </c>
      <c r="C14" s="49" t="s">
        <v>50</v>
      </c>
      <c r="D14" s="50" t="s">
        <v>51</v>
      </c>
      <c r="E14" s="51" t="s">
        <v>50</v>
      </c>
      <c r="F14" s="52">
        <v>0</v>
      </c>
      <c r="G14" s="49" t="s">
        <v>50</v>
      </c>
      <c r="H14" s="52">
        <v>0</v>
      </c>
      <c r="I14" s="118">
        <f t="shared" si="0"/>
        <v>0</v>
      </c>
      <c r="J14" s="119">
        <f t="shared" si="1"/>
        <v>0</v>
      </c>
    </row>
    <row r="15" ht="15.75" spans="1:10">
      <c r="A15" s="53">
        <v>6</v>
      </c>
      <c r="B15" s="53" t="s">
        <v>21</v>
      </c>
      <c r="C15" s="49" t="s">
        <v>50</v>
      </c>
      <c r="D15" s="50" t="s">
        <v>51</v>
      </c>
      <c r="E15" s="51" t="s">
        <v>50</v>
      </c>
      <c r="F15" s="52">
        <v>0</v>
      </c>
      <c r="G15" s="49" t="s">
        <v>50</v>
      </c>
      <c r="H15" s="52">
        <v>0</v>
      </c>
      <c r="I15" s="118">
        <f t="shared" si="0"/>
        <v>0</v>
      </c>
      <c r="J15" s="119">
        <f t="shared" si="1"/>
        <v>0</v>
      </c>
    </row>
    <row r="16" ht="15.75" spans="1:10">
      <c r="A16" s="53">
        <v>7</v>
      </c>
      <c r="B16" s="53" t="s">
        <v>22</v>
      </c>
      <c r="C16" s="54">
        <v>100</v>
      </c>
      <c r="D16" s="55">
        <v>1</v>
      </c>
      <c r="E16" s="51" t="s">
        <v>50</v>
      </c>
      <c r="F16" s="52">
        <v>0</v>
      </c>
      <c r="G16" s="49">
        <v>0</v>
      </c>
      <c r="H16" s="52">
        <v>0</v>
      </c>
      <c r="I16" s="118">
        <f t="shared" si="0"/>
        <v>100</v>
      </c>
      <c r="J16" s="119">
        <f t="shared" si="1"/>
        <v>1</v>
      </c>
    </row>
    <row r="17" ht="15.75" spans="1:10">
      <c r="A17" s="53">
        <v>8</v>
      </c>
      <c r="B17" s="53" t="s">
        <v>23</v>
      </c>
      <c r="C17" s="56">
        <v>0</v>
      </c>
      <c r="D17" s="57">
        <v>0</v>
      </c>
      <c r="E17" s="58">
        <v>0</v>
      </c>
      <c r="F17" s="59">
        <v>0</v>
      </c>
      <c r="G17" s="58">
        <v>0</v>
      </c>
      <c r="H17" s="60">
        <v>0</v>
      </c>
      <c r="I17" s="118">
        <f t="shared" si="0"/>
        <v>0</v>
      </c>
      <c r="J17" s="119">
        <f t="shared" si="1"/>
        <v>0</v>
      </c>
    </row>
    <row r="18" ht="15.75" spans="1:10">
      <c r="A18" s="53">
        <v>9</v>
      </c>
      <c r="B18" s="53" t="s">
        <v>24</v>
      </c>
      <c r="C18" s="58">
        <v>450</v>
      </c>
      <c r="D18" s="60">
        <v>1</v>
      </c>
      <c r="E18" s="58">
        <v>0</v>
      </c>
      <c r="F18" s="59">
        <v>0</v>
      </c>
      <c r="G18" s="58">
        <v>0</v>
      </c>
      <c r="H18" s="60">
        <v>0</v>
      </c>
      <c r="I18" s="118">
        <f t="shared" si="0"/>
        <v>450</v>
      </c>
      <c r="J18" s="119">
        <f t="shared" si="1"/>
        <v>1</v>
      </c>
    </row>
    <row r="19" ht="15.75" spans="1:10">
      <c r="A19" s="53">
        <v>10</v>
      </c>
      <c r="B19" s="53" t="s">
        <v>25</v>
      </c>
      <c r="C19" s="58">
        <v>150</v>
      </c>
      <c r="D19" s="61">
        <v>1</v>
      </c>
      <c r="E19" s="54">
        <v>0</v>
      </c>
      <c r="F19" s="62">
        <v>0</v>
      </c>
      <c r="G19" s="58">
        <v>500</v>
      </c>
      <c r="H19" s="61">
        <v>2</v>
      </c>
      <c r="I19" s="118">
        <f t="shared" si="0"/>
        <v>650</v>
      </c>
      <c r="J19" s="119">
        <f t="shared" si="1"/>
        <v>3</v>
      </c>
    </row>
    <row r="20" ht="15.95" customHeight="1" spans="1:10">
      <c r="A20" s="53">
        <v>11</v>
      </c>
      <c r="B20" s="53" t="s">
        <v>26</v>
      </c>
      <c r="C20" s="54">
        <v>600</v>
      </c>
      <c r="D20" s="55">
        <v>1</v>
      </c>
      <c r="E20" s="54">
        <v>0</v>
      </c>
      <c r="F20" s="62">
        <v>0</v>
      </c>
      <c r="G20" s="54">
        <v>650</v>
      </c>
      <c r="H20" s="63">
        <v>1</v>
      </c>
      <c r="I20" s="118">
        <f t="shared" si="0"/>
        <v>1250</v>
      </c>
      <c r="J20" s="119">
        <f t="shared" si="1"/>
        <v>2</v>
      </c>
    </row>
    <row r="21" ht="15.75" spans="1:10">
      <c r="A21" s="64">
        <v>12</v>
      </c>
      <c r="B21" s="64" t="s">
        <v>27</v>
      </c>
      <c r="C21" s="56">
        <v>1200</v>
      </c>
      <c r="D21" s="57">
        <v>2</v>
      </c>
      <c r="E21" s="56">
        <v>0</v>
      </c>
      <c r="F21" s="65">
        <v>0</v>
      </c>
      <c r="G21" s="56">
        <f>1000-450</f>
        <v>550</v>
      </c>
      <c r="H21" s="66">
        <v>1</v>
      </c>
      <c r="I21" s="118">
        <f t="shared" si="0"/>
        <v>1750</v>
      </c>
      <c r="J21" s="119">
        <f t="shared" si="1"/>
        <v>3</v>
      </c>
    </row>
    <row r="22" spans="2:10">
      <c r="B22" s="33" t="s">
        <v>28</v>
      </c>
      <c r="C22" s="67">
        <f>SUM(C10:C21)</f>
        <v>2500</v>
      </c>
      <c r="D22" s="68">
        <f>SUM(D10:D21)</f>
        <v>6</v>
      </c>
      <c r="E22" s="67">
        <f t="shared" ref="E22:J22" si="2">SUM(E10:E21)</f>
        <v>0</v>
      </c>
      <c r="F22" s="68">
        <f t="shared" si="2"/>
        <v>0</v>
      </c>
      <c r="G22" s="67">
        <f t="shared" si="2"/>
        <v>1700</v>
      </c>
      <c r="H22" s="68">
        <f t="shared" si="2"/>
        <v>4</v>
      </c>
      <c r="I22" s="67">
        <f t="shared" si="2"/>
        <v>4200</v>
      </c>
      <c r="J22" s="120">
        <f t="shared" si="2"/>
        <v>10</v>
      </c>
    </row>
    <row r="24" ht="15.75" spans="1:1">
      <c r="A24" s="33" t="s">
        <v>52</v>
      </c>
    </row>
    <row r="25" ht="15.75" spans="1:12">
      <c r="A25" s="35" t="s">
        <v>6</v>
      </c>
      <c r="B25" s="36" t="s">
        <v>7</v>
      </c>
      <c r="C25" s="37" t="s">
        <v>43</v>
      </c>
      <c r="D25" s="38"/>
      <c r="E25" s="38"/>
      <c r="F25" s="38"/>
      <c r="G25" s="38"/>
      <c r="H25" s="38"/>
      <c r="I25" s="38"/>
      <c r="J25" s="38"/>
      <c r="K25" s="38"/>
      <c r="L25" s="113"/>
    </row>
    <row r="26" ht="15.75" spans="1:12">
      <c r="A26" s="39"/>
      <c r="B26" s="39"/>
      <c r="C26" s="42" t="s">
        <v>30</v>
      </c>
      <c r="D26" s="43"/>
      <c r="E26" s="44" t="s">
        <v>32</v>
      </c>
      <c r="F26" s="45"/>
      <c r="G26" s="69" t="s">
        <v>31</v>
      </c>
      <c r="H26" s="70"/>
      <c r="I26" s="121" t="s">
        <v>33</v>
      </c>
      <c r="J26" s="122"/>
      <c r="K26" s="114" t="s">
        <v>47</v>
      </c>
      <c r="L26" s="115"/>
    </row>
    <row r="27" ht="30.75" spans="1:12">
      <c r="A27" s="46"/>
      <c r="B27" s="46"/>
      <c r="C27" s="47" t="s">
        <v>48</v>
      </c>
      <c r="D27" s="47" t="s">
        <v>49</v>
      </c>
      <c r="E27" s="47" t="s">
        <v>48</v>
      </c>
      <c r="F27" s="47" t="s">
        <v>49</v>
      </c>
      <c r="G27" s="47" t="s">
        <v>48</v>
      </c>
      <c r="H27" s="47" t="s">
        <v>49</v>
      </c>
      <c r="I27" s="47" t="s">
        <v>48</v>
      </c>
      <c r="J27" s="47" t="s">
        <v>49</v>
      </c>
      <c r="K27" s="116" t="s">
        <v>48</v>
      </c>
      <c r="L27" s="117" t="s">
        <v>49</v>
      </c>
    </row>
    <row r="28" ht="15.75" spans="1:12">
      <c r="A28" s="48">
        <v>1</v>
      </c>
      <c r="B28" s="48" t="s">
        <v>16</v>
      </c>
      <c r="C28" s="71">
        <v>0</v>
      </c>
      <c r="D28" s="72">
        <v>0</v>
      </c>
      <c r="E28" s="73">
        <v>0</v>
      </c>
      <c r="F28" s="74">
        <v>0</v>
      </c>
      <c r="G28" s="75">
        <v>0</v>
      </c>
      <c r="H28" s="76">
        <v>0</v>
      </c>
      <c r="I28" s="123">
        <v>0</v>
      </c>
      <c r="J28" s="124">
        <v>0</v>
      </c>
      <c r="K28" s="118">
        <f t="shared" ref="K28:K39" si="3">SUM(C28,E28,G28,I28)</f>
        <v>0</v>
      </c>
      <c r="L28" s="119">
        <f t="shared" ref="L28:L39" si="4">SUM(D28,F28,H28,J28)</f>
        <v>0</v>
      </c>
    </row>
    <row r="29" ht="15.75" spans="1:12">
      <c r="A29" s="53">
        <v>2</v>
      </c>
      <c r="B29" s="53" t="s">
        <v>17</v>
      </c>
      <c r="C29" s="77">
        <v>0</v>
      </c>
      <c r="D29" s="78">
        <v>0</v>
      </c>
      <c r="E29" s="79">
        <v>0</v>
      </c>
      <c r="F29" s="80">
        <v>0</v>
      </c>
      <c r="G29" s="81">
        <v>0</v>
      </c>
      <c r="H29" s="82">
        <v>0</v>
      </c>
      <c r="I29" s="125">
        <v>0</v>
      </c>
      <c r="J29" s="126">
        <v>0</v>
      </c>
      <c r="K29" s="118">
        <f t="shared" si="3"/>
        <v>0</v>
      </c>
      <c r="L29" s="119">
        <f t="shared" si="4"/>
        <v>0</v>
      </c>
    </row>
    <row r="30" ht="15.75" spans="1:12">
      <c r="A30" s="53">
        <v>3</v>
      </c>
      <c r="B30" s="53" t="s">
        <v>18</v>
      </c>
      <c r="C30" s="83">
        <v>0</v>
      </c>
      <c r="D30" s="84">
        <v>0</v>
      </c>
      <c r="E30" s="58">
        <v>0</v>
      </c>
      <c r="F30" s="85">
        <v>0</v>
      </c>
      <c r="G30" s="81">
        <v>0</v>
      </c>
      <c r="H30" s="82">
        <v>0</v>
      </c>
      <c r="I30" s="127">
        <v>0</v>
      </c>
      <c r="J30" s="128">
        <v>0</v>
      </c>
      <c r="K30" s="118">
        <f t="shared" si="3"/>
        <v>0</v>
      </c>
      <c r="L30" s="119">
        <f t="shared" si="4"/>
        <v>0</v>
      </c>
    </row>
    <row r="31" ht="15.75" spans="1:12">
      <c r="A31" s="53">
        <v>4</v>
      </c>
      <c r="B31" s="53" t="s">
        <v>19</v>
      </c>
      <c r="C31" s="83">
        <v>0</v>
      </c>
      <c r="D31" s="84">
        <v>0</v>
      </c>
      <c r="E31" s="58">
        <v>0</v>
      </c>
      <c r="F31" s="85">
        <v>0</v>
      </c>
      <c r="G31" s="81">
        <v>0</v>
      </c>
      <c r="H31" s="82">
        <v>0</v>
      </c>
      <c r="I31" s="127">
        <v>0</v>
      </c>
      <c r="J31" s="128">
        <v>0</v>
      </c>
      <c r="K31" s="118">
        <f t="shared" si="3"/>
        <v>0</v>
      </c>
      <c r="L31" s="119">
        <f t="shared" si="4"/>
        <v>0</v>
      </c>
    </row>
    <row r="32" ht="15.75" spans="1:12">
      <c r="A32" s="53">
        <v>5</v>
      </c>
      <c r="B32" s="53" t="s">
        <v>20</v>
      </c>
      <c r="C32" s="83">
        <v>0</v>
      </c>
      <c r="D32" s="84">
        <v>0</v>
      </c>
      <c r="E32" s="58">
        <v>0</v>
      </c>
      <c r="F32" s="85">
        <v>0</v>
      </c>
      <c r="G32" s="81">
        <v>0</v>
      </c>
      <c r="H32" s="82">
        <v>0</v>
      </c>
      <c r="I32" s="127">
        <v>0</v>
      </c>
      <c r="J32" s="128">
        <v>0</v>
      </c>
      <c r="K32" s="118">
        <f t="shared" si="3"/>
        <v>0</v>
      </c>
      <c r="L32" s="119">
        <f t="shared" si="4"/>
        <v>0</v>
      </c>
    </row>
    <row r="33" ht="15.75" spans="1:12">
      <c r="A33" s="53">
        <v>6</v>
      </c>
      <c r="B33" s="53" t="s">
        <v>21</v>
      </c>
      <c r="C33" s="83">
        <v>0</v>
      </c>
      <c r="D33" s="84">
        <v>0</v>
      </c>
      <c r="E33" s="58">
        <v>0</v>
      </c>
      <c r="F33" s="85">
        <v>0</v>
      </c>
      <c r="G33" s="81">
        <v>0</v>
      </c>
      <c r="H33" s="82">
        <v>0</v>
      </c>
      <c r="I33" s="127">
        <v>1800</v>
      </c>
      <c r="J33" s="128">
        <v>2</v>
      </c>
      <c r="K33" s="118">
        <f t="shared" si="3"/>
        <v>1800</v>
      </c>
      <c r="L33" s="119">
        <f t="shared" si="4"/>
        <v>2</v>
      </c>
    </row>
    <row r="34" ht="15.75" spans="1:12">
      <c r="A34" s="53">
        <v>7</v>
      </c>
      <c r="B34" s="53" t="s">
        <v>22</v>
      </c>
      <c r="C34" s="83">
        <v>0</v>
      </c>
      <c r="D34" s="84">
        <v>0</v>
      </c>
      <c r="E34" s="58">
        <v>0</v>
      </c>
      <c r="F34" s="85">
        <v>0</v>
      </c>
      <c r="G34" s="81">
        <v>0</v>
      </c>
      <c r="H34" s="82">
        <v>0</v>
      </c>
      <c r="I34" s="127">
        <v>0</v>
      </c>
      <c r="J34" s="128">
        <v>0</v>
      </c>
      <c r="K34" s="118">
        <f t="shared" si="3"/>
        <v>0</v>
      </c>
      <c r="L34" s="119">
        <f t="shared" si="4"/>
        <v>0</v>
      </c>
    </row>
    <row r="35" ht="15.75" spans="1:12">
      <c r="A35" s="53">
        <v>8</v>
      </c>
      <c r="B35" s="53" t="s">
        <v>23</v>
      </c>
      <c r="C35" s="83">
        <v>0</v>
      </c>
      <c r="D35" s="84">
        <v>0</v>
      </c>
      <c r="E35" s="58">
        <v>0</v>
      </c>
      <c r="F35" s="85">
        <v>0</v>
      </c>
      <c r="G35" s="81">
        <v>0</v>
      </c>
      <c r="H35" s="85">
        <v>0</v>
      </c>
      <c r="I35" s="127">
        <v>800</v>
      </c>
      <c r="J35" s="128">
        <v>2</v>
      </c>
      <c r="K35" s="118">
        <f t="shared" si="3"/>
        <v>800</v>
      </c>
      <c r="L35" s="119">
        <f t="shared" si="4"/>
        <v>2</v>
      </c>
    </row>
    <row r="36" ht="15.75" spans="1:12">
      <c r="A36" s="53">
        <v>9</v>
      </c>
      <c r="B36" s="53" t="s">
        <v>24</v>
      </c>
      <c r="C36" s="86">
        <v>700</v>
      </c>
      <c r="D36" s="84">
        <v>1</v>
      </c>
      <c r="E36" s="58">
        <v>0</v>
      </c>
      <c r="F36" s="59">
        <v>0</v>
      </c>
      <c r="G36" s="81">
        <v>0</v>
      </c>
      <c r="H36" s="59">
        <v>0</v>
      </c>
      <c r="I36" s="127">
        <v>0</v>
      </c>
      <c r="J36" s="128">
        <v>0</v>
      </c>
      <c r="K36" s="118">
        <f t="shared" si="3"/>
        <v>700</v>
      </c>
      <c r="L36" s="119">
        <f t="shared" si="4"/>
        <v>1</v>
      </c>
    </row>
    <row r="37" ht="15.75" spans="1:12">
      <c r="A37" s="53">
        <v>10</v>
      </c>
      <c r="B37" s="53" t="s">
        <v>25</v>
      </c>
      <c r="C37" s="86">
        <v>0</v>
      </c>
      <c r="D37" s="84">
        <v>0</v>
      </c>
      <c r="E37" s="58">
        <v>0</v>
      </c>
      <c r="F37" s="59">
        <v>0</v>
      </c>
      <c r="G37" s="81">
        <v>0</v>
      </c>
      <c r="H37" s="59">
        <v>0</v>
      </c>
      <c r="I37" s="127">
        <v>0</v>
      </c>
      <c r="J37" s="128">
        <v>0</v>
      </c>
      <c r="K37" s="118">
        <f t="shared" si="3"/>
        <v>0</v>
      </c>
      <c r="L37" s="119">
        <f t="shared" si="4"/>
        <v>0</v>
      </c>
    </row>
    <row r="38" ht="15.75" spans="1:12">
      <c r="A38" s="53">
        <v>11</v>
      </c>
      <c r="B38" s="53" t="s">
        <v>26</v>
      </c>
      <c r="C38" s="86">
        <v>0</v>
      </c>
      <c r="D38" s="87">
        <v>0</v>
      </c>
      <c r="E38" s="54">
        <v>700</v>
      </c>
      <c r="F38" s="55">
        <v>1</v>
      </c>
      <c r="G38" s="88">
        <v>0</v>
      </c>
      <c r="H38" s="59">
        <v>0</v>
      </c>
      <c r="I38" s="129">
        <v>0</v>
      </c>
      <c r="J38" s="130">
        <v>0</v>
      </c>
      <c r="K38" s="118">
        <f t="shared" si="3"/>
        <v>700</v>
      </c>
      <c r="L38" s="119">
        <f t="shared" si="4"/>
        <v>1</v>
      </c>
    </row>
    <row r="39" ht="15.75" spans="1:12">
      <c r="A39" s="64">
        <v>12</v>
      </c>
      <c r="B39" s="64" t="s">
        <v>27</v>
      </c>
      <c r="C39" s="89">
        <v>0</v>
      </c>
      <c r="D39" s="90">
        <v>0</v>
      </c>
      <c r="E39" s="56">
        <v>1650</v>
      </c>
      <c r="F39" s="91">
        <v>3</v>
      </c>
      <c r="G39" s="92">
        <v>0</v>
      </c>
      <c r="H39" s="91">
        <v>0</v>
      </c>
      <c r="I39" s="131">
        <v>0</v>
      </c>
      <c r="J39" s="132">
        <v>0</v>
      </c>
      <c r="K39" s="118">
        <f t="shared" si="3"/>
        <v>1650</v>
      </c>
      <c r="L39" s="119">
        <f t="shared" si="4"/>
        <v>3</v>
      </c>
    </row>
    <row r="40" spans="2:16">
      <c r="B40" s="33" t="s">
        <v>28</v>
      </c>
      <c r="C40" s="67">
        <f t="shared" ref="C40:L40" si="5">SUM(C28:C39)</f>
        <v>700</v>
      </c>
      <c r="D40" s="68">
        <f t="shared" si="5"/>
        <v>1</v>
      </c>
      <c r="E40" s="67">
        <f t="shared" si="5"/>
        <v>2350</v>
      </c>
      <c r="F40" s="68">
        <f t="shared" si="5"/>
        <v>4</v>
      </c>
      <c r="G40" s="67">
        <f t="shared" si="5"/>
        <v>0</v>
      </c>
      <c r="H40" s="68">
        <f t="shared" si="5"/>
        <v>0</v>
      </c>
      <c r="I40" s="67">
        <f t="shared" si="5"/>
        <v>2600</v>
      </c>
      <c r="J40" s="68">
        <f t="shared" si="5"/>
        <v>4</v>
      </c>
      <c r="K40" s="67">
        <f t="shared" si="5"/>
        <v>5650</v>
      </c>
      <c r="L40" s="68">
        <f t="shared" si="5"/>
        <v>9</v>
      </c>
      <c r="M40" s="67" t="e">
        <f>SUM(#REF!)</f>
        <v>#REF!</v>
      </c>
      <c r="N40" s="68" t="e">
        <f>SUM(#REF!)</f>
        <v>#REF!</v>
      </c>
      <c r="O40" s="67">
        <f>SUM(K28:K39)</f>
        <v>5650</v>
      </c>
      <c r="P40" s="68">
        <f>SUM(L28:L39)</f>
        <v>9</v>
      </c>
    </row>
    <row r="43" spans="1:1">
      <c r="A43" s="33" t="s">
        <v>53</v>
      </c>
    </row>
    <row r="44" spans="1:14">
      <c r="A44" s="35" t="s">
        <v>6</v>
      </c>
      <c r="B44" s="35" t="s">
        <v>7</v>
      </c>
      <c r="C44" s="37" t="s">
        <v>43</v>
      </c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113"/>
    </row>
    <row r="45" spans="1:14">
      <c r="A45" s="39"/>
      <c r="B45" s="39"/>
      <c r="C45" s="93" t="s">
        <v>36</v>
      </c>
      <c r="D45" s="94"/>
      <c r="E45" s="95" t="s">
        <v>37</v>
      </c>
      <c r="F45" s="96"/>
      <c r="G45" s="97" t="s">
        <v>5</v>
      </c>
      <c r="H45" s="98"/>
      <c r="I45" s="133" t="s">
        <v>29</v>
      </c>
      <c r="J45" s="133"/>
      <c r="K45" s="134" t="s">
        <v>54</v>
      </c>
      <c r="L45" s="135"/>
      <c r="M45" s="136" t="s">
        <v>47</v>
      </c>
      <c r="N45" s="137"/>
    </row>
    <row r="46" ht="30.75" spans="1:18">
      <c r="A46" s="46"/>
      <c r="B46" s="46"/>
      <c r="C46" s="99" t="s">
        <v>48</v>
      </c>
      <c r="D46" s="100" t="s">
        <v>49</v>
      </c>
      <c r="E46" s="99" t="s">
        <v>48</v>
      </c>
      <c r="F46" s="99" t="s">
        <v>49</v>
      </c>
      <c r="G46" s="99" t="s">
        <v>48</v>
      </c>
      <c r="H46" s="99" t="s">
        <v>49</v>
      </c>
      <c r="I46" s="138" t="s">
        <v>48</v>
      </c>
      <c r="J46" s="139" t="s">
        <v>49</v>
      </c>
      <c r="K46" s="99" t="s">
        <v>48</v>
      </c>
      <c r="L46" s="99" t="s">
        <v>49</v>
      </c>
      <c r="M46" s="116" t="s">
        <v>48</v>
      </c>
      <c r="N46" s="117" t="s">
        <v>49</v>
      </c>
      <c r="P46" s="140" t="s">
        <v>55</v>
      </c>
      <c r="Q46" s="148" t="s">
        <v>48</v>
      </c>
      <c r="R46" s="148" t="s">
        <v>49</v>
      </c>
    </row>
    <row r="47" spans="1:18">
      <c r="A47" s="48">
        <v>1</v>
      </c>
      <c r="B47" s="101" t="s">
        <v>16</v>
      </c>
      <c r="C47" s="102" t="e">
        <f>#REF!</f>
        <v>#REF!</v>
      </c>
      <c r="D47" s="103" t="e">
        <f>#REF!</f>
        <v>#REF!</v>
      </c>
      <c r="E47" s="102" t="e">
        <f>#REF!</f>
        <v>#REF!</v>
      </c>
      <c r="F47" s="104" t="e">
        <f>#REF!</f>
        <v>#REF!</v>
      </c>
      <c r="G47" s="102">
        <f t="shared" ref="G47:G58" si="6">I10</f>
        <v>0</v>
      </c>
      <c r="H47" s="104">
        <f t="shared" ref="H47:H58" si="7">J10</f>
        <v>0</v>
      </c>
      <c r="I47" s="141">
        <f t="shared" ref="I47:I58" si="8">K28</f>
        <v>0</v>
      </c>
      <c r="J47" s="142">
        <f t="shared" ref="J47:J58" si="9">L28</f>
        <v>0</v>
      </c>
      <c r="K47" s="102" t="e">
        <f>#REF!</f>
        <v>#REF!</v>
      </c>
      <c r="L47" s="104" t="e">
        <f>#REF!</f>
        <v>#REF!</v>
      </c>
      <c r="M47" s="102" t="e">
        <f>SUM(C47,E47,G47,I47,K47)</f>
        <v>#REF!</v>
      </c>
      <c r="N47" s="104" t="e">
        <f>SUM(D47,F47,H47,J47,L47)</f>
        <v>#REF!</v>
      </c>
      <c r="P47" s="143" t="s">
        <v>36</v>
      </c>
      <c r="Q47" s="149" t="e">
        <f>C59</f>
        <v>#REF!</v>
      </c>
      <c r="R47" s="150" t="e">
        <f>D59</f>
        <v>#REF!</v>
      </c>
    </row>
    <row r="48" spans="1:18">
      <c r="A48" s="53">
        <v>2</v>
      </c>
      <c r="B48" s="105" t="s">
        <v>17</v>
      </c>
      <c r="C48" s="106" t="e">
        <f>#REF!</f>
        <v>#REF!</v>
      </c>
      <c r="D48" s="107" t="e">
        <f>#REF!</f>
        <v>#REF!</v>
      </c>
      <c r="E48" s="106" t="e">
        <f>#REF!</f>
        <v>#REF!</v>
      </c>
      <c r="F48" s="108" t="e">
        <f>#REF!</f>
        <v>#REF!</v>
      </c>
      <c r="G48" s="106">
        <f t="shared" si="6"/>
        <v>0</v>
      </c>
      <c r="H48" s="108">
        <f t="shared" si="7"/>
        <v>0</v>
      </c>
      <c r="I48" s="144">
        <f t="shared" si="8"/>
        <v>0</v>
      </c>
      <c r="J48" s="145">
        <f t="shared" si="9"/>
        <v>0</v>
      </c>
      <c r="K48" s="106" t="e">
        <f>#REF!</f>
        <v>#REF!</v>
      </c>
      <c r="L48" s="108" t="e">
        <f>#REF!</f>
        <v>#REF!</v>
      </c>
      <c r="M48" s="106" t="e">
        <f t="shared" ref="M48:M58" si="10">SUM(C48,E48,G48,I48,K48)</f>
        <v>#REF!</v>
      </c>
      <c r="N48" s="108" t="e">
        <f t="shared" ref="N48:N58" si="11">SUM(D48,F48,H48,J48,L48)</f>
        <v>#REF!</v>
      </c>
      <c r="P48" s="143" t="s">
        <v>37</v>
      </c>
      <c r="Q48" s="149" t="e">
        <f>E59</f>
        <v>#REF!</v>
      </c>
      <c r="R48" s="150" t="e">
        <f>F59</f>
        <v>#REF!</v>
      </c>
    </row>
    <row r="49" spans="1:18">
      <c r="A49" s="53">
        <v>3</v>
      </c>
      <c r="B49" s="105" t="s">
        <v>18</v>
      </c>
      <c r="C49" s="106" t="e">
        <f>#REF!</f>
        <v>#REF!</v>
      </c>
      <c r="D49" s="107" t="e">
        <f>#REF!</f>
        <v>#REF!</v>
      </c>
      <c r="E49" s="106" t="e">
        <f>#REF!</f>
        <v>#REF!</v>
      </c>
      <c r="F49" s="108" t="e">
        <f>#REF!</f>
        <v>#REF!</v>
      </c>
      <c r="G49" s="106">
        <f t="shared" si="6"/>
        <v>0</v>
      </c>
      <c r="H49" s="108">
        <f t="shared" si="7"/>
        <v>0</v>
      </c>
      <c r="I49" s="144">
        <f t="shared" si="8"/>
        <v>0</v>
      </c>
      <c r="J49" s="145">
        <f t="shared" si="9"/>
        <v>0</v>
      </c>
      <c r="K49" s="106" t="e">
        <f>#REF!</f>
        <v>#REF!</v>
      </c>
      <c r="L49" s="108" t="e">
        <f>#REF!</f>
        <v>#REF!</v>
      </c>
      <c r="M49" s="106" t="e">
        <f t="shared" si="10"/>
        <v>#REF!</v>
      </c>
      <c r="N49" s="108" t="e">
        <f t="shared" si="11"/>
        <v>#REF!</v>
      </c>
      <c r="P49" s="143" t="s">
        <v>5</v>
      </c>
      <c r="Q49" s="149">
        <f>G59</f>
        <v>4200</v>
      </c>
      <c r="R49" s="150">
        <f>H59</f>
        <v>10</v>
      </c>
    </row>
    <row r="50" spans="1:18">
      <c r="A50" s="53">
        <v>4</v>
      </c>
      <c r="B50" s="105" t="s">
        <v>19</v>
      </c>
      <c r="C50" s="106" t="e">
        <f>#REF!</f>
        <v>#REF!</v>
      </c>
      <c r="D50" s="107" t="e">
        <f>#REF!</f>
        <v>#REF!</v>
      </c>
      <c r="E50" s="106" t="e">
        <f>#REF!</f>
        <v>#REF!</v>
      </c>
      <c r="F50" s="108" t="e">
        <f>#REF!</f>
        <v>#REF!</v>
      </c>
      <c r="G50" s="106">
        <f t="shared" si="6"/>
        <v>0</v>
      </c>
      <c r="H50" s="108">
        <f t="shared" si="7"/>
        <v>0</v>
      </c>
      <c r="I50" s="144">
        <f t="shared" si="8"/>
        <v>0</v>
      </c>
      <c r="J50" s="145">
        <f t="shared" si="9"/>
        <v>0</v>
      </c>
      <c r="K50" s="106" t="e">
        <f>#REF!</f>
        <v>#REF!</v>
      </c>
      <c r="L50" s="108" t="e">
        <f>#REF!</f>
        <v>#REF!</v>
      </c>
      <c r="M50" s="106" t="e">
        <f t="shared" si="10"/>
        <v>#REF!</v>
      </c>
      <c r="N50" s="108" t="e">
        <f t="shared" si="11"/>
        <v>#REF!</v>
      </c>
      <c r="P50" s="143" t="s">
        <v>29</v>
      </c>
      <c r="Q50" s="149">
        <f>I59</f>
        <v>5650</v>
      </c>
      <c r="R50" s="150">
        <f>J59</f>
        <v>9</v>
      </c>
    </row>
    <row r="51" spans="1:18">
      <c r="A51" s="53">
        <v>5</v>
      </c>
      <c r="B51" s="105" t="s">
        <v>20</v>
      </c>
      <c r="C51" s="106" t="e">
        <f>#REF!</f>
        <v>#REF!</v>
      </c>
      <c r="D51" s="107" t="e">
        <f>#REF!</f>
        <v>#REF!</v>
      </c>
      <c r="E51" s="106" t="e">
        <f>#REF!</f>
        <v>#REF!</v>
      </c>
      <c r="F51" s="108" t="e">
        <f>#REF!</f>
        <v>#REF!</v>
      </c>
      <c r="G51" s="106">
        <f t="shared" si="6"/>
        <v>0</v>
      </c>
      <c r="H51" s="108">
        <f t="shared" si="7"/>
        <v>0</v>
      </c>
      <c r="I51" s="144">
        <f t="shared" si="8"/>
        <v>0</v>
      </c>
      <c r="J51" s="145">
        <f t="shared" si="9"/>
        <v>0</v>
      </c>
      <c r="K51" s="106" t="e">
        <f>#REF!</f>
        <v>#REF!</v>
      </c>
      <c r="L51" s="108" t="e">
        <f>#REF!</f>
        <v>#REF!</v>
      </c>
      <c r="M51" s="106" t="e">
        <f t="shared" si="10"/>
        <v>#REF!</v>
      </c>
      <c r="N51" s="108" t="e">
        <f t="shared" si="11"/>
        <v>#REF!</v>
      </c>
      <c r="P51" s="143" t="s">
        <v>54</v>
      </c>
      <c r="Q51" s="149" t="e">
        <f>K59</f>
        <v>#REF!</v>
      </c>
      <c r="R51" s="150" t="e">
        <f>L59</f>
        <v>#REF!</v>
      </c>
    </row>
    <row r="52" spans="1:18">
      <c r="A52" s="53">
        <v>6</v>
      </c>
      <c r="B52" s="105" t="s">
        <v>21</v>
      </c>
      <c r="C52" s="106" t="e">
        <f>#REF!</f>
        <v>#REF!</v>
      </c>
      <c r="D52" s="107" t="e">
        <f>#REF!</f>
        <v>#REF!</v>
      </c>
      <c r="E52" s="106" t="e">
        <f>#REF!</f>
        <v>#REF!</v>
      </c>
      <c r="F52" s="108" t="e">
        <f>#REF!</f>
        <v>#REF!</v>
      </c>
      <c r="G52" s="106">
        <f t="shared" si="6"/>
        <v>0</v>
      </c>
      <c r="H52" s="108">
        <f t="shared" si="7"/>
        <v>0</v>
      </c>
      <c r="I52" s="144">
        <f t="shared" si="8"/>
        <v>1800</v>
      </c>
      <c r="J52" s="145">
        <f t="shared" si="9"/>
        <v>2</v>
      </c>
      <c r="K52" s="106" t="e">
        <f>#REF!</f>
        <v>#REF!</v>
      </c>
      <c r="L52" s="108" t="e">
        <f>#REF!</f>
        <v>#REF!</v>
      </c>
      <c r="M52" s="106" t="e">
        <f t="shared" si="10"/>
        <v>#REF!</v>
      </c>
      <c r="N52" s="108" t="e">
        <f t="shared" si="11"/>
        <v>#REF!</v>
      </c>
      <c r="P52" s="140" t="s">
        <v>28</v>
      </c>
      <c r="Q52" s="151" t="e">
        <f>SUM(Q47:Q51)</f>
        <v>#REF!</v>
      </c>
      <c r="R52" s="152" t="e">
        <f>SUM(R47:R51)</f>
        <v>#REF!</v>
      </c>
    </row>
    <row r="53" spans="1:14">
      <c r="A53" s="53">
        <v>7</v>
      </c>
      <c r="B53" s="105" t="s">
        <v>22</v>
      </c>
      <c r="C53" s="106" t="e">
        <f>#REF!</f>
        <v>#REF!</v>
      </c>
      <c r="D53" s="107" t="e">
        <f>#REF!</f>
        <v>#REF!</v>
      </c>
      <c r="E53" s="106" t="e">
        <f>#REF!</f>
        <v>#REF!</v>
      </c>
      <c r="F53" s="108" t="e">
        <f>#REF!</f>
        <v>#REF!</v>
      </c>
      <c r="G53" s="106">
        <f t="shared" si="6"/>
        <v>100</v>
      </c>
      <c r="H53" s="108">
        <f t="shared" si="7"/>
        <v>1</v>
      </c>
      <c r="I53" s="144">
        <f t="shared" si="8"/>
        <v>0</v>
      </c>
      <c r="J53" s="145">
        <f t="shared" si="9"/>
        <v>0</v>
      </c>
      <c r="K53" s="106" t="e">
        <f>#REF!</f>
        <v>#REF!</v>
      </c>
      <c r="L53" s="108" t="e">
        <f>#REF!</f>
        <v>#REF!</v>
      </c>
      <c r="M53" s="106" t="e">
        <f t="shared" si="10"/>
        <v>#REF!</v>
      </c>
      <c r="N53" s="108" t="e">
        <f t="shared" si="11"/>
        <v>#REF!</v>
      </c>
    </row>
    <row r="54" spans="1:14">
      <c r="A54" s="53">
        <v>8</v>
      </c>
      <c r="B54" s="105" t="s">
        <v>23</v>
      </c>
      <c r="C54" s="106" t="e">
        <f>#REF!</f>
        <v>#REF!</v>
      </c>
      <c r="D54" s="107" t="e">
        <f>#REF!</f>
        <v>#REF!</v>
      </c>
      <c r="E54" s="106" t="e">
        <f>#REF!</f>
        <v>#REF!</v>
      </c>
      <c r="F54" s="108" t="e">
        <f>#REF!</f>
        <v>#REF!</v>
      </c>
      <c r="G54" s="106">
        <f t="shared" si="6"/>
        <v>0</v>
      </c>
      <c r="H54" s="108">
        <f t="shared" si="7"/>
        <v>0</v>
      </c>
      <c r="I54" s="144">
        <f t="shared" si="8"/>
        <v>800</v>
      </c>
      <c r="J54" s="145">
        <f t="shared" si="9"/>
        <v>2</v>
      </c>
      <c r="K54" s="106" t="e">
        <f>#REF!</f>
        <v>#REF!</v>
      </c>
      <c r="L54" s="108" t="e">
        <f>#REF!</f>
        <v>#REF!</v>
      </c>
      <c r="M54" s="106" t="e">
        <f t="shared" si="10"/>
        <v>#REF!</v>
      </c>
      <c r="N54" s="108" t="e">
        <f t="shared" si="11"/>
        <v>#REF!</v>
      </c>
    </row>
    <row r="55" spans="1:14">
      <c r="A55" s="53">
        <v>9</v>
      </c>
      <c r="B55" s="105" t="s">
        <v>24</v>
      </c>
      <c r="C55" s="106" t="e">
        <f>#REF!</f>
        <v>#REF!</v>
      </c>
      <c r="D55" s="107" t="e">
        <f>#REF!</f>
        <v>#REF!</v>
      </c>
      <c r="E55" s="106" t="e">
        <f>#REF!</f>
        <v>#REF!</v>
      </c>
      <c r="F55" s="108" t="e">
        <f>#REF!</f>
        <v>#REF!</v>
      </c>
      <c r="G55" s="106">
        <f t="shared" si="6"/>
        <v>450</v>
      </c>
      <c r="H55" s="108">
        <f t="shared" si="7"/>
        <v>1</v>
      </c>
      <c r="I55" s="144">
        <f t="shared" si="8"/>
        <v>700</v>
      </c>
      <c r="J55" s="145">
        <f t="shared" si="9"/>
        <v>1</v>
      </c>
      <c r="K55" s="106" t="e">
        <f>#REF!</f>
        <v>#REF!</v>
      </c>
      <c r="L55" s="108" t="e">
        <f>#REF!</f>
        <v>#REF!</v>
      </c>
      <c r="M55" s="106" t="e">
        <f t="shared" si="10"/>
        <v>#REF!</v>
      </c>
      <c r="N55" s="108" t="e">
        <f t="shared" si="11"/>
        <v>#REF!</v>
      </c>
    </row>
    <row r="56" spans="1:14">
      <c r="A56" s="53">
        <v>10</v>
      </c>
      <c r="B56" s="105" t="s">
        <v>25</v>
      </c>
      <c r="C56" s="106" t="e">
        <f>#REF!</f>
        <v>#REF!</v>
      </c>
      <c r="D56" s="107" t="e">
        <f>#REF!</f>
        <v>#REF!</v>
      </c>
      <c r="E56" s="106" t="e">
        <f>#REF!</f>
        <v>#REF!</v>
      </c>
      <c r="F56" s="108" t="e">
        <f>#REF!</f>
        <v>#REF!</v>
      </c>
      <c r="G56" s="106">
        <f t="shared" si="6"/>
        <v>650</v>
      </c>
      <c r="H56" s="108">
        <f t="shared" si="7"/>
        <v>3</v>
      </c>
      <c r="I56" s="144">
        <f t="shared" si="8"/>
        <v>0</v>
      </c>
      <c r="J56" s="145">
        <f t="shared" si="9"/>
        <v>0</v>
      </c>
      <c r="K56" s="106" t="e">
        <f>#REF!</f>
        <v>#REF!</v>
      </c>
      <c r="L56" s="108" t="e">
        <f>#REF!</f>
        <v>#REF!</v>
      </c>
      <c r="M56" s="106" t="e">
        <f t="shared" si="10"/>
        <v>#REF!</v>
      </c>
      <c r="N56" s="108" t="e">
        <f t="shared" si="11"/>
        <v>#REF!</v>
      </c>
    </row>
    <row r="57" spans="1:14">
      <c r="A57" s="53">
        <v>11</v>
      </c>
      <c r="B57" s="105" t="s">
        <v>26</v>
      </c>
      <c r="C57" s="106" t="e">
        <f>#REF!</f>
        <v>#REF!</v>
      </c>
      <c r="D57" s="107" t="e">
        <f>#REF!</f>
        <v>#REF!</v>
      </c>
      <c r="E57" s="106" t="e">
        <f>#REF!</f>
        <v>#REF!</v>
      </c>
      <c r="F57" s="108" t="e">
        <f>#REF!</f>
        <v>#REF!</v>
      </c>
      <c r="G57" s="106">
        <f t="shared" si="6"/>
        <v>1250</v>
      </c>
      <c r="H57" s="108">
        <f t="shared" si="7"/>
        <v>2</v>
      </c>
      <c r="I57" s="144">
        <f t="shared" si="8"/>
        <v>700</v>
      </c>
      <c r="J57" s="145">
        <f t="shared" si="9"/>
        <v>1</v>
      </c>
      <c r="K57" s="106" t="e">
        <f>#REF!</f>
        <v>#REF!</v>
      </c>
      <c r="L57" s="108" t="e">
        <f>#REF!</f>
        <v>#REF!</v>
      </c>
      <c r="M57" s="106" t="e">
        <f t="shared" si="10"/>
        <v>#REF!</v>
      </c>
      <c r="N57" s="108" t="e">
        <f t="shared" si="11"/>
        <v>#REF!</v>
      </c>
    </row>
    <row r="58" spans="1:14">
      <c r="A58" s="64">
        <v>12</v>
      </c>
      <c r="B58" s="109" t="s">
        <v>27</v>
      </c>
      <c r="C58" s="110" t="e">
        <f>#REF!</f>
        <v>#REF!</v>
      </c>
      <c r="D58" s="111" t="e">
        <f>#REF!</f>
        <v>#REF!</v>
      </c>
      <c r="E58" s="110" t="e">
        <f>#REF!</f>
        <v>#REF!</v>
      </c>
      <c r="F58" s="112" t="e">
        <f>#REF!</f>
        <v>#REF!</v>
      </c>
      <c r="G58" s="110">
        <f t="shared" si="6"/>
        <v>1750</v>
      </c>
      <c r="H58" s="112">
        <f t="shared" si="7"/>
        <v>3</v>
      </c>
      <c r="I58" s="146">
        <f t="shared" si="8"/>
        <v>1650</v>
      </c>
      <c r="J58" s="147">
        <f t="shared" si="9"/>
        <v>3</v>
      </c>
      <c r="K58" s="110" t="e">
        <f>#REF!</f>
        <v>#REF!</v>
      </c>
      <c r="L58" s="112" t="e">
        <f>#REF!</f>
        <v>#REF!</v>
      </c>
      <c r="M58" s="110" t="e">
        <f t="shared" si="10"/>
        <v>#REF!</v>
      </c>
      <c r="N58" s="112" t="e">
        <f t="shared" si="11"/>
        <v>#REF!</v>
      </c>
    </row>
    <row r="59" spans="2:14">
      <c r="B59" s="33" t="s">
        <v>28</v>
      </c>
      <c r="C59" s="67" t="e">
        <f>SUM(C47:C58)</f>
        <v>#REF!</v>
      </c>
      <c r="D59" s="68" t="e">
        <f>SUM(D47:D58)</f>
        <v>#REF!</v>
      </c>
      <c r="E59" s="67" t="e">
        <f t="shared" ref="E59:N59" si="12">SUM(E47:E58)</f>
        <v>#REF!</v>
      </c>
      <c r="F59" s="68" t="e">
        <f t="shared" si="12"/>
        <v>#REF!</v>
      </c>
      <c r="G59" s="67">
        <f t="shared" si="12"/>
        <v>4200</v>
      </c>
      <c r="H59" s="68">
        <f t="shared" si="12"/>
        <v>10</v>
      </c>
      <c r="I59" s="67">
        <f t="shared" si="12"/>
        <v>5650</v>
      </c>
      <c r="J59" s="68">
        <f t="shared" si="12"/>
        <v>9</v>
      </c>
      <c r="K59" s="67" t="e">
        <f t="shared" si="12"/>
        <v>#REF!</v>
      </c>
      <c r="L59" s="68" t="e">
        <f t="shared" si="12"/>
        <v>#REF!</v>
      </c>
      <c r="M59" s="67" t="e">
        <f t="shared" si="12"/>
        <v>#REF!</v>
      </c>
      <c r="N59" s="68" t="e">
        <f t="shared" si="12"/>
        <v>#REF!</v>
      </c>
    </row>
  </sheetData>
  <mergeCells count="30">
    <mergeCell ref="A1:L1"/>
    <mergeCell ref="A2:L2"/>
    <mergeCell ref="A3:L3"/>
    <mergeCell ref="A6:J6"/>
    <mergeCell ref="C7:J7"/>
    <mergeCell ref="C8:D8"/>
    <mergeCell ref="E8:F8"/>
    <mergeCell ref="G8:H8"/>
    <mergeCell ref="I8:J8"/>
    <mergeCell ref="A24:L24"/>
    <mergeCell ref="C25:L25"/>
    <mergeCell ref="C26:D26"/>
    <mergeCell ref="E26:F26"/>
    <mergeCell ref="G26:H26"/>
    <mergeCell ref="I26:J26"/>
    <mergeCell ref="K26:L26"/>
    <mergeCell ref="A43:N43"/>
    <mergeCell ref="C44:N44"/>
    <mergeCell ref="C45:D45"/>
    <mergeCell ref="E45:F45"/>
    <mergeCell ref="G45:H45"/>
    <mergeCell ref="I45:J45"/>
    <mergeCell ref="K45:L45"/>
    <mergeCell ref="M45:N45"/>
    <mergeCell ref="A7:A9"/>
    <mergeCell ref="A25:A27"/>
    <mergeCell ref="A44:A46"/>
    <mergeCell ref="B7:B9"/>
    <mergeCell ref="B25:B27"/>
    <mergeCell ref="B44:B46"/>
  </mergeCells>
  <pageMargins left="0.75" right="0.75" top="1" bottom="1" header="0.5" footer="0.5"/>
  <pageSetup paperSize="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2:H32"/>
  <sheetViews>
    <sheetView workbookViewId="0">
      <pane ySplit="1" topLeftCell="A14" activePane="bottomLeft" state="frozen"/>
      <selection/>
      <selection pane="bottomLeft" activeCell="E37" sqref="E37"/>
    </sheetView>
  </sheetViews>
  <sheetFormatPr defaultColWidth="9.14285714285714" defaultRowHeight="15" outlineLevelCol="7"/>
  <cols>
    <col min="1" max="1" width="34.8571428571429" style="9" customWidth="1"/>
    <col min="2" max="2" width="21.7142857142857" style="9" customWidth="1"/>
    <col min="3" max="3" width="21.4285714285714" style="9" customWidth="1"/>
    <col min="4" max="4" width="9.57142857142857" style="9"/>
    <col min="5" max="5" width="35.5714285714286" style="9" customWidth="1"/>
    <col min="6" max="6" width="22.4285714285714" style="9" customWidth="1"/>
    <col min="7" max="7" width="21.8571428571429" style="9" customWidth="1"/>
    <col min="8" max="8" width="7.71428571428571" style="9" customWidth="1"/>
    <col min="9" max="16384" width="9.14285714285714" style="9"/>
  </cols>
  <sheetData>
    <row r="2" spans="1:1">
      <c r="A2" s="9" t="s">
        <v>35</v>
      </c>
    </row>
    <row r="4" spans="1:4">
      <c r="A4" s="24" t="s">
        <v>56</v>
      </c>
      <c r="B4" s="24" t="s">
        <v>57</v>
      </c>
      <c r="C4" s="24" t="s">
        <v>14</v>
      </c>
      <c r="D4" s="24" t="s">
        <v>58</v>
      </c>
    </row>
    <row r="5" spans="1:4">
      <c r="A5" s="11" t="s">
        <v>59</v>
      </c>
      <c r="B5" s="12" t="e">
        <f>'KUTIPAN 2022'!#REF!</f>
        <v>#REF!</v>
      </c>
      <c r="C5" s="12" t="e">
        <f>'KUTIPAN 2022'!#REF!</f>
        <v>#REF!</v>
      </c>
      <c r="D5" s="25" t="e">
        <f t="shared" ref="D5:D9" si="0">(C5/B5)*100%</f>
        <v>#REF!</v>
      </c>
    </row>
    <row r="6" spans="1:4">
      <c r="A6" s="11" t="s">
        <v>60</v>
      </c>
      <c r="B6" s="12" t="e">
        <f>'KUTIPAN 2022'!#REF!</f>
        <v>#REF!</v>
      </c>
      <c r="C6" s="12" t="e">
        <f>'KUTIPAN 2022'!#REF!</f>
        <v>#REF!</v>
      </c>
      <c r="D6" s="25" t="e">
        <f t="shared" si="0"/>
        <v>#REF!</v>
      </c>
    </row>
    <row r="7" spans="1:4">
      <c r="A7" s="11" t="s">
        <v>61</v>
      </c>
      <c r="B7" s="12" t="e">
        <f>'KUTIPAN 2022'!#REF!</f>
        <v>#REF!</v>
      </c>
      <c r="C7" s="12" t="e">
        <f>'KUTIPAN 2022'!#REF!</f>
        <v>#REF!</v>
      </c>
      <c r="D7" s="25" t="e">
        <f t="shared" si="0"/>
        <v>#REF!</v>
      </c>
    </row>
    <row r="8" spans="1:4">
      <c r="A8" s="11" t="s">
        <v>62</v>
      </c>
      <c r="B8" s="12" t="e">
        <f>'KUTIPAN 2022'!#REF!</f>
        <v>#REF!</v>
      </c>
      <c r="C8" s="12" t="e">
        <f>'KUTIPAN 2022'!#REF!</f>
        <v>#REF!</v>
      </c>
      <c r="D8" s="25" t="e">
        <f t="shared" si="0"/>
        <v>#REF!</v>
      </c>
    </row>
    <row r="9" spans="1:4">
      <c r="A9" s="26" t="s">
        <v>28</v>
      </c>
      <c r="B9" s="27" t="e">
        <f>SUM(B5:B8)</f>
        <v>#REF!</v>
      </c>
      <c r="C9" s="27" t="e">
        <f>SUM(C5:C8)</f>
        <v>#REF!</v>
      </c>
      <c r="D9" s="25" t="e">
        <f t="shared" si="0"/>
        <v>#REF!</v>
      </c>
    </row>
    <row r="13" spans="1:8">
      <c r="A13" s="24" t="s">
        <v>55</v>
      </c>
      <c r="B13" s="24" t="s">
        <v>57</v>
      </c>
      <c r="C13" s="24" t="s">
        <v>14</v>
      </c>
      <c r="D13" s="24" t="s">
        <v>58</v>
      </c>
      <c r="E13" s="24" t="s">
        <v>63</v>
      </c>
      <c r="F13" s="24" t="s">
        <v>57</v>
      </c>
      <c r="G13" s="24" t="s">
        <v>14</v>
      </c>
      <c r="H13" s="24" t="s">
        <v>58</v>
      </c>
    </row>
    <row r="14" spans="1:8">
      <c r="A14" s="11" t="s">
        <v>64</v>
      </c>
      <c r="B14" s="12" t="e">
        <f>'KUTIPAN 2022'!#REF!</f>
        <v>#REF!</v>
      </c>
      <c r="C14" s="12" t="e">
        <f>'KUTIPAN 2022'!#REF!</f>
        <v>#REF!</v>
      </c>
      <c r="D14" s="28" t="e">
        <f>(C14/B14)*100%</f>
        <v>#REF!</v>
      </c>
      <c r="E14" s="18" t="s">
        <v>65</v>
      </c>
      <c r="F14" s="19" t="e">
        <f>SUM(B14:B15)</f>
        <v>#REF!</v>
      </c>
      <c r="G14" s="19" t="e">
        <f>SUM(C14:C15)</f>
        <v>#REF!</v>
      </c>
      <c r="H14" s="29" t="e">
        <f>(G14/F14)*100%</f>
        <v>#REF!</v>
      </c>
    </row>
    <row r="15" spans="1:8">
      <c r="A15" s="11" t="s">
        <v>66</v>
      </c>
      <c r="B15" s="12" t="e">
        <f>'KUTIPAN 2022'!#REF!</f>
        <v>#REF!</v>
      </c>
      <c r="C15" s="12" t="e">
        <f>'KUTIPAN 2022'!#REF!</f>
        <v>#REF!</v>
      </c>
      <c r="D15" s="28" t="e">
        <f>(C15/B15)*100%</f>
        <v>#REF!</v>
      </c>
      <c r="E15" s="21"/>
      <c r="F15" s="22"/>
      <c r="G15" s="22"/>
      <c r="H15" s="30"/>
    </row>
    <row r="16" spans="1:8">
      <c r="A16" s="11" t="s">
        <v>67</v>
      </c>
      <c r="B16" s="12" t="e">
        <f>'KUTIPAN 2022'!#REF!</f>
        <v>#REF!</v>
      </c>
      <c r="C16" s="12" t="e">
        <f>'KUTIPAN 2022'!#REF!</f>
        <v>#REF!</v>
      </c>
      <c r="D16" s="25" t="e">
        <f>(C16/B16)*100%</f>
        <v>#REF!</v>
      </c>
      <c r="E16" s="11" t="s">
        <v>68</v>
      </c>
      <c r="F16" s="12" t="e">
        <f>B16</f>
        <v>#REF!</v>
      </c>
      <c r="G16" s="12" t="e">
        <f>C16</f>
        <v>#REF!</v>
      </c>
      <c r="H16" s="25" t="e">
        <f>(G16/F16)*100%</f>
        <v>#REF!</v>
      </c>
    </row>
    <row r="17" spans="1:8">
      <c r="A17" s="11" t="s">
        <v>69</v>
      </c>
      <c r="B17" s="12" t="e">
        <f>'KUTIPAN 2022'!#REF!</f>
        <v>#REF!</v>
      </c>
      <c r="C17" s="12" t="e">
        <f>'KUTIPAN 2022'!#REF!</f>
        <v>#REF!</v>
      </c>
      <c r="D17" s="25" t="e">
        <f>(C17/B17)*100%</f>
        <v>#REF!</v>
      </c>
      <c r="E17" s="11" t="s">
        <v>70</v>
      </c>
      <c r="F17" s="12" t="e">
        <f>B17</f>
        <v>#REF!</v>
      </c>
      <c r="G17" s="12" t="e">
        <f>C17</f>
        <v>#REF!</v>
      </c>
      <c r="H17" s="25" t="e">
        <f>(G17/F17)*100%</f>
        <v>#REF!</v>
      </c>
    </row>
    <row r="18" spans="1:8">
      <c r="A18" s="26" t="s">
        <v>28</v>
      </c>
      <c r="B18" s="27" t="e">
        <f>SUM(B14:B17)</f>
        <v>#REF!</v>
      </c>
      <c r="C18" s="27" t="e">
        <f>SUM(C14:C17)</f>
        <v>#REF!</v>
      </c>
      <c r="D18" s="25" t="e">
        <f>(C18/B18)*100%</f>
        <v>#REF!</v>
      </c>
      <c r="E18" s="26" t="s">
        <v>28</v>
      </c>
      <c r="F18" s="27" t="e">
        <f>SUM(F14:F17)</f>
        <v>#REF!</v>
      </c>
      <c r="G18" s="27" t="e">
        <f>SUM(G14:G17)</f>
        <v>#REF!</v>
      </c>
      <c r="H18" s="25" t="e">
        <f>(G18/F18)*100%</f>
        <v>#REF!</v>
      </c>
    </row>
    <row r="19" spans="2:4">
      <c r="B19" s="31"/>
      <c r="C19" s="31"/>
      <c r="D19" s="32"/>
    </row>
    <row r="20" spans="2:4">
      <c r="B20" s="31"/>
      <c r="C20" s="31"/>
      <c r="D20" s="32"/>
    </row>
    <row r="21" spans="1:4">
      <c r="A21" s="24" t="s">
        <v>71</v>
      </c>
      <c r="B21" s="24" t="s">
        <v>57</v>
      </c>
      <c r="C21" s="24" t="s">
        <v>14</v>
      </c>
      <c r="D21" s="24" t="s">
        <v>58</v>
      </c>
    </row>
    <row r="22" spans="1:4">
      <c r="A22" s="11" t="s">
        <v>36</v>
      </c>
      <c r="B22" s="12" t="e">
        <f>'KUTIPAN 2022'!C57</f>
        <v>#REF!</v>
      </c>
      <c r="C22" s="12" t="e">
        <f>'KUTIPAN 2022'!D57</f>
        <v>#REF!</v>
      </c>
      <c r="D22" s="25" t="e">
        <f t="shared" ref="D22:D27" si="1">(C22/B22)*100%</f>
        <v>#REF!</v>
      </c>
    </row>
    <row r="23" spans="1:4">
      <c r="A23" s="11" t="s">
        <v>37</v>
      </c>
      <c r="B23" s="12" t="e">
        <f>'KUTIPAN 2022'!F57</f>
        <v>#REF!</v>
      </c>
      <c r="C23" s="12" t="e">
        <f>'KUTIPAN 2022'!G57</f>
        <v>#REF!</v>
      </c>
      <c r="D23" s="25" t="e">
        <f t="shared" si="1"/>
        <v>#REF!</v>
      </c>
    </row>
    <row r="24" spans="1:4">
      <c r="A24" s="11" t="s">
        <v>5</v>
      </c>
      <c r="B24" s="12">
        <f>'KUTIPAN 2022'!I57</f>
        <v>1214050</v>
      </c>
      <c r="C24" s="12">
        <f>'KUTIPAN 2022'!J57</f>
        <v>1209850</v>
      </c>
      <c r="D24" s="25">
        <f t="shared" si="1"/>
        <v>0.996540504921544</v>
      </c>
    </row>
    <row r="25" spans="1:4">
      <c r="A25" s="11" t="s">
        <v>29</v>
      </c>
      <c r="B25" s="12">
        <f>'KUTIPAN 2022'!L57</f>
        <v>1152800</v>
      </c>
      <c r="C25" s="12">
        <f>'KUTIPAN 2022'!M57</f>
        <v>1147150</v>
      </c>
      <c r="D25" s="25">
        <f t="shared" si="1"/>
        <v>0.995098889659958</v>
      </c>
    </row>
    <row r="26" spans="1:4">
      <c r="A26" s="11" t="s">
        <v>54</v>
      </c>
      <c r="B26" s="12" t="e">
        <f>'KUTIPAN 2022'!O57</f>
        <v>#REF!</v>
      </c>
      <c r="C26" s="12" t="e">
        <f>'KUTIPAN 2022'!P57</f>
        <v>#REF!</v>
      </c>
      <c r="D26" s="25" t="e">
        <f t="shared" si="1"/>
        <v>#REF!</v>
      </c>
    </row>
    <row r="27" spans="1:4">
      <c r="A27" s="26" t="s">
        <v>28</v>
      </c>
      <c r="B27" s="27" t="e">
        <f>SUM(B22:B26)</f>
        <v>#REF!</v>
      </c>
      <c r="C27" s="27" t="e">
        <f>SUM(C22:C26)</f>
        <v>#REF!</v>
      </c>
      <c r="D27" s="25" t="e">
        <f t="shared" si="1"/>
        <v>#REF!</v>
      </c>
    </row>
    <row r="29" spans="1:4">
      <c r="A29" s="26" t="s">
        <v>72</v>
      </c>
      <c r="B29" s="24" t="s">
        <v>57</v>
      </c>
      <c r="C29" s="24" t="s">
        <v>14</v>
      </c>
      <c r="D29" s="24" t="s">
        <v>58</v>
      </c>
    </row>
    <row r="30" spans="1:4">
      <c r="A30" s="11" t="s">
        <v>73</v>
      </c>
      <c r="B30" s="12" t="e">
        <f>'KUTIPAN 2022'!#REF!</f>
        <v>#REF!</v>
      </c>
      <c r="C30" s="12" t="e">
        <f>'KUTIPAN 2022'!#REF!</f>
        <v>#REF!</v>
      </c>
      <c r="D30" s="25" t="e">
        <f>(C30/B30)*100%</f>
        <v>#REF!</v>
      </c>
    </row>
    <row r="31" spans="1:4">
      <c r="A31" s="11" t="s">
        <v>74</v>
      </c>
      <c r="B31" s="12" t="e">
        <f>'KUTIPAN 2022'!#REF!</f>
        <v>#REF!</v>
      </c>
      <c r="C31" s="12" t="e">
        <f>'KUTIPAN 2022'!#REF!</f>
        <v>#REF!</v>
      </c>
      <c r="D31" s="25" t="e">
        <f>(C31/B31)*100%</f>
        <v>#REF!</v>
      </c>
    </row>
    <row r="32" spans="1:4">
      <c r="A32" s="26" t="s">
        <v>28</v>
      </c>
      <c r="B32" s="27" t="e">
        <f>SUM(B30:B31)</f>
        <v>#REF!</v>
      </c>
      <c r="C32" s="27" t="e">
        <f>SUM(C30:C31)</f>
        <v>#REF!</v>
      </c>
      <c r="D32" s="25" t="e">
        <f>(C32/B32)*100%</f>
        <v>#REF!</v>
      </c>
    </row>
  </sheetData>
  <sheetProtection sheet="1" objects="1"/>
  <mergeCells count="4">
    <mergeCell ref="E14:E15"/>
    <mergeCell ref="F14:F15"/>
    <mergeCell ref="G14:G15"/>
    <mergeCell ref="H14:H15"/>
  </mergeCells>
  <pageMargins left="0.75" right="0.75" top="1" bottom="1" header="0.5" footer="0.5"/>
  <pageSetup paperSize="9" scale="98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2:F29"/>
  <sheetViews>
    <sheetView workbookViewId="0">
      <selection activeCell="B27" sqref="B27:C29"/>
    </sheetView>
  </sheetViews>
  <sheetFormatPr defaultColWidth="9.14285714285714" defaultRowHeight="15" outlineLevelCol="5"/>
  <cols>
    <col min="1" max="1" width="15.8571428571429" customWidth="1"/>
    <col min="2" max="2" width="22.4285714285714" customWidth="1"/>
    <col min="3" max="3" width="31" customWidth="1"/>
    <col min="4" max="4" width="16.1428571428571" customWidth="1"/>
    <col min="5" max="5" width="14.2857142857143" customWidth="1"/>
    <col min="6" max="6" width="20" customWidth="1"/>
    <col min="7" max="7" width="4" customWidth="1"/>
  </cols>
  <sheetData>
    <row r="2" spans="1:1">
      <c r="A2" s="9" t="s">
        <v>75</v>
      </c>
    </row>
    <row r="4" s="1" customFormat="1" spans="1:3">
      <c r="A4" s="10" t="s">
        <v>56</v>
      </c>
      <c r="B4" s="10" t="s">
        <v>48</v>
      </c>
      <c r="C4" s="10" t="s">
        <v>76</v>
      </c>
    </row>
    <row r="5" spans="1:3">
      <c r="A5" s="11" t="s">
        <v>59</v>
      </c>
      <c r="B5" s="12" t="e">
        <f>'TUNGGAKAN 2022'!#REF!</f>
        <v>#REF!</v>
      </c>
      <c r="C5" s="13" t="e">
        <f>'TUNGGAKAN 2022'!#REF!</f>
        <v>#REF!</v>
      </c>
    </row>
    <row r="6" spans="1:3">
      <c r="A6" s="11" t="s">
        <v>60</v>
      </c>
      <c r="B6" s="12" t="e">
        <f>'TUNGGAKAN 2022'!#REF!</f>
        <v>#REF!</v>
      </c>
      <c r="C6" s="13" t="e">
        <f>'TUNGGAKAN 2022'!#REF!</f>
        <v>#REF!</v>
      </c>
    </row>
    <row r="7" spans="1:3">
      <c r="A7" s="11" t="s">
        <v>61</v>
      </c>
      <c r="B7" s="12" t="e">
        <f>'TUNGGAKAN 2022'!#REF!</f>
        <v>#REF!</v>
      </c>
      <c r="C7" s="13" t="e">
        <f>'TUNGGAKAN 2022'!#REF!</f>
        <v>#REF!</v>
      </c>
    </row>
    <row r="8" spans="1:3">
      <c r="A8" s="11" t="s">
        <v>62</v>
      </c>
      <c r="B8" s="12" t="e">
        <f>'TUNGGAKAN 2022'!#REF!</f>
        <v>#REF!</v>
      </c>
      <c r="C8" s="13" t="e">
        <f>'TUNGGAKAN 2022'!#REF!</f>
        <v>#REF!</v>
      </c>
    </row>
    <row r="9" spans="1:3">
      <c r="A9" s="14" t="s">
        <v>28</v>
      </c>
      <c r="B9" s="15" t="e">
        <f>SUM(B5:B8)</f>
        <v>#REF!</v>
      </c>
      <c r="C9" s="16" t="e">
        <f>SUM(C5:C8)</f>
        <v>#REF!</v>
      </c>
    </row>
    <row r="10" spans="1:3">
      <c r="A10" s="9"/>
      <c r="B10" s="9"/>
      <c r="C10" s="9"/>
    </row>
    <row r="11" s="1" customFormat="1" spans="1:6">
      <c r="A11" s="10" t="s">
        <v>55</v>
      </c>
      <c r="B11" s="10" t="s">
        <v>48</v>
      </c>
      <c r="C11" s="10" t="s">
        <v>76</v>
      </c>
      <c r="D11" s="10" t="s">
        <v>72</v>
      </c>
      <c r="E11" s="10" t="s">
        <v>48</v>
      </c>
      <c r="F11" s="10" t="s">
        <v>76</v>
      </c>
    </row>
    <row r="12" spans="1:6">
      <c r="A12" s="11" t="s">
        <v>64</v>
      </c>
      <c r="B12" s="12" t="e">
        <f>'TUNGGAKAN 2022'!#REF!</f>
        <v>#REF!</v>
      </c>
      <c r="C12" s="17" t="e">
        <f>'TUNGGAKAN 2022'!#REF!</f>
        <v>#REF!</v>
      </c>
      <c r="D12" s="18" t="s">
        <v>65</v>
      </c>
      <c r="E12" s="19" t="e">
        <f>'TUNGGAKAN 2022'!#REF!</f>
        <v>#REF!</v>
      </c>
      <c r="F12" s="20" t="e">
        <f>'TUNGGAKAN 2022'!#REF!</f>
        <v>#REF!</v>
      </c>
    </row>
    <row r="13" spans="1:6">
      <c r="A13" s="11" t="s">
        <v>66</v>
      </c>
      <c r="B13" s="12" t="e">
        <f>'TUNGGAKAN 2022'!#REF!</f>
        <v>#REF!</v>
      </c>
      <c r="C13" s="17" t="e">
        <f>'TUNGGAKAN 2022'!#REF!</f>
        <v>#REF!</v>
      </c>
      <c r="D13" s="21"/>
      <c r="E13" s="22"/>
      <c r="F13" s="23"/>
    </row>
    <row r="14" spans="1:6">
      <c r="A14" s="11" t="s">
        <v>67</v>
      </c>
      <c r="B14" s="12" t="e">
        <f>'TUNGGAKAN 2022'!#REF!</f>
        <v>#REF!</v>
      </c>
      <c r="C14" s="13" t="e">
        <f>'TUNGGAKAN 2022'!#REF!</f>
        <v>#REF!</v>
      </c>
      <c r="D14" s="11" t="s">
        <v>68</v>
      </c>
      <c r="E14" s="12" t="e">
        <f>'TUNGGAKAN 2022'!#REF!</f>
        <v>#REF!</v>
      </c>
      <c r="F14" s="13" t="e">
        <f>'TUNGGAKAN 2022'!#REF!</f>
        <v>#REF!</v>
      </c>
    </row>
    <row r="15" spans="1:6">
      <c r="A15" s="11" t="s">
        <v>69</v>
      </c>
      <c r="B15" s="12" t="e">
        <f>'TUNGGAKAN 2022'!#REF!</f>
        <v>#REF!</v>
      </c>
      <c r="C15" s="13" t="e">
        <f>'TUNGGAKAN 2022'!#REF!</f>
        <v>#REF!</v>
      </c>
      <c r="D15" s="11" t="s">
        <v>70</v>
      </c>
      <c r="E15" s="12" t="e">
        <f>'TUNGGAKAN 2022'!#REF!</f>
        <v>#REF!</v>
      </c>
      <c r="F15" s="13" t="e">
        <f>'TUNGGAKAN 2022'!#REF!</f>
        <v>#REF!</v>
      </c>
    </row>
    <row r="16" spans="1:6">
      <c r="A16" s="14" t="s">
        <v>28</v>
      </c>
      <c r="B16" s="15" t="e">
        <f>'TUNGGAKAN 2022'!#REF!</f>
        <v>#REF!</v>
      </c>
      <c r="C16" s="16" t="e">
        <f>SUM(C12:C15)</f>
        <v>#REF!</v>
      </c>
      <c r="D16" s="14" t="s">
        <v>28</v>
      </c>
      <c r="E16" s="15" t="e">
        <f>'TUNGGAKAN 2022'!#REF!</f>
        <v>#REF!</v>
      </c>
      <c r="F16" s="16" t="e">
        <f>SUM(F12:F15)</f>
        <v>#REF!</v>
      </c>
    </row>
    <row r="17" spans="1:3">
      <c r="A17" s="9"/>
      <c r="B17" s="9"/>
      <c r="C17" s="9"/>
    </row>
    <row r="18" s="1" customFormat="1" spans="1:3">
      <c r="A18" s="10" t="s">
        <v>55</v>
      </c>
      <c r="B18" s="10" t="s">
        <v>48</v>
      </c>
      <c r="C18" s="10" t="s">
        <v>76</v>
      </c>
    </row>
    <row r="19" spans="1:3">
      <c r="A19" s="11" t="s">
        <v>36</v>
      </c>
      <c r="B19" s="12" t="e">
        <f>'TUNGGAKAN 2022'!#REF!</f>
        <v>#REF!</v>
      </c>
      <c r="C19" s="13" t="e">
        <f>'TUNGGAKAN 2022'!#REF!</f>
        <v>#REF!</v>
      </c>
    </row>
    <row r="20" spans="1:3">
      <c r="A20" s="11" t="s">
        <v>37</v>
      </c>
      <c r="B20" s="12" t="e">
        <f>'TUNGGAKAN 2022'!#REF!</f>
        <v>#REF!</v>
      </c>
      <c r="C20" s="13" t="e">
        <f>'TUNGGAKAN 2022'!#REF!</f>
        <v>#REF!</v>
      </c>
    </row>
    <row r="21" spans="1:3">
      <c r="A21" s="11" t="s">
        <v>5</v>
      </c>
      <c r="B21" s="12">
        <f>'TUNGGAKAN 2022'!I22</f>
        <v>4200</v>
      </c>
      <c r="C21" s="13">
        <f>'TUNGGAKAN 2022'!J22</f>
        <v>10</v>
      </c>
    </row>
    <row r="22" spans="1:3">
      <c r="A22" s="11" t="s">
        <v>29</v>
      </c>
      <c r="B22" s="12">
        <f>'TUNGGAKAN 2022'!K40</f>
        <v>5650</v>
      </c>
      <c r="C22" s="13">
        <f>'TUNGGAKAN 2022'!L40</f>
        <v>9</v>
      </c>
    </row>
    <row r="23" spans="1:3">
      <c r="A23" s="11" t="s">
        <v>54</v>
      </c>
      <c r="B23" s="12" t="e">
        <f>'TUNGGAKAN 2022'!#REF!</f>
        <v>#REF!</v>
      </c>
      <c r="C23" s="13" t="e">
        <f>'TUNGGAKAN 2022'!#REF!</f>
        <v>#REF!</v>
      </c>
    </row>
    <row r="24" spans="1:3">
      <c r="A24" s="14" t="s">
        <v>28</v>
      </c>
      <c r="B24" s="15" t="e">
        <f>SUM(B19:B23)</f>
        <v>#REF!</v>
      </c>
      <c r="C24" s="16" t="e">
        <f>SUM(C19:C23)</f>
        <v>#REF!</v>
      </c>
    </row>
    <row r="26" spans="1:3">
      <c r="A26" s="10" t="s">
        <v>72</v>
      </c>
      <c r="B26" s="10" t="s">
        <v>48</v>
      </c>
      <c r="C26" s="10" t="s">
        <v>76</v>
      </c>
    </row>
    <row r="27" spans="1:3">
      <c r="A27" s="11" t="s">
        <v>73</v>
      </c>
      <c r="B27" s="12" t="e">
        <f>'TUNGGAKAN 2022'!#REF!</f>
        <v>#REF!</v>
      </c>
      <c r="C27" s="13" t="e">
        <f>'TUNGGAKAN 2022'!#REF!</f>
        <v>#REF!</v>
      </c>
    </row>
    <row r="28" spans="1:3">
      <c r="A28" s="11" t="s">
        <v>74</v>
      </c>
      <c r="B28" s="12" t="e">
        <f>'TUNGGAKAN 2022'!#REF!</f>
        <v>#REF!</v>
      </c>
      <c r="C28" s="13" t="e">
        <f>'TUNGGAKAN 2022'!#REF!</f>
        <v>#REF!</v>
      </c>
    </row>
    <row r="29" spans="1:3">
      <c r="A29" s="14" t="s">
        <v>28</v>
      </c>
      <c r="B29" s="15" t="e">
        <f>'TUNGGAKAN 2022'!#REF!</f>
        <v>#REF!</v>
      </c>
      <c r="C29" s="16" t="e">
        <f>SUM(C27:C28)</f>
        <v>#REF!</v>
      </c>
    </row>
  </sheetData>
  <sheetProtection sheet="1" objects="1"/>
  <mergeCells count="3">
    <mergeCell ref="D12:D13"/>
    <mergeCell ref="E12:E13"/>
    <mergeCell ref="F12:F13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W210"/>
  <sheetViews>
    <sheetView topLeftCell="A190" workbookViewId="0">
      <selection activeCell="B206" sqref="B206:M210"/>
    </sheetView>
  </sheetViews>
  <sheetFormatPr defaultColWidth="9.14285714285714" defaultRowHeight="15"/>
  <cols>
    <col min="1" max="1" width="24.4285714285714" customWidth="1"/>
    <col min="2" max="2" width="12.8571428571429"/>
    <col min="3" max="4" width="14.1428571428571"/>
    <col min="5" max="5" width="11.7142857142857" customWidth="1"/>
    <col min="6" max="7" width="13"/>
    <col min="8" max="8" width="11.5714285714286" customWidth="1"/>
    <col min="9" max="10" width="13"/>
    <col min="11" max="11" width="12.8571428571429" customWidth="1"/>
    <col min="12" max="12" width="11.7142857142857" customWidth="1"/>
    <col min="13" max="13" width="14.1428571428571"/>
  </cols>
  <sheetData>
    <row r="1" spans="1:1">
      <c r="A1" t="s">
        <v>77</v>
      </c>
    </row>
    <row r="2" spans="2:13">
      <c r="B2" s="1" t="s">
        <v>7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>
      <c r="A3" t="s">
        <v>56</v>
      </c>
      <c r="B3" t="s">
        <v>16</v>
      </c>
      <c r="C3" t="s">
        <v>17</v>
      </c>
      <c r="D3" t="s">
        <v>78</v>
      </c>
      <c r="E3" t="s">
        <v>19</v>
      </c>
      <c r="F3" t="s">
        <v>79</v>
      </c>
      <c r="G3" t="s">
        <v>21</v>
      </c>
      <c r="H3" t="s">
        <v>22</v>
      </c>
      <c r="I3" t="s">
        <v>80</v>
      </c>
      <c r="J3" t="s">
        <v>24</v>
      </c>
      <c r="K3" t="s">
        <v>81</v>
      </c>
      <c r="L3" t="s">
        <v>26</v>
      </c>
      <c r="M3" t="s">
        <v>82</v>
      </c>
    </row>
    <row r="4" spans="1:13">
      <c r="A4" t="e">
        <f>'KUTIPAN 2022'!#REF!</f>
        <v>#REF!</v>
      </c>
      <c r="B4" s="4" t="e">
        <f>'KUTIPAN 2022'!#REF!</f>
        <v>#REF!</v>
      </c>
      <c r="C4" s="4" t="e">
        <f>'KUTIPAN 2022'!#REF!</f>
        <v>#REF!</v>
      </c>
      <c r="D4" s="4" t="e">
        <f>'KUTIPAN 2022'!#REF!</f>
        <v>#REF!</v>
      </c>
      <c r="E4" s="4" t="e">
        <f>'KUTIPAN 2022'!#REF!</f>
        <v>#REF!</v>
      </c>
      <c r="F4" s="4" t="e">
        <f>'KUTIPAN 2022'!#REF!</f>
        <v>#REF!</v>
      </c>
      <c r="G4" s="4" t="e">
        <f>'KUTIPAN 2022'!#REF!</f>
        <v>#REF!</v>
      </c>
      <c r="H4" s="4" t="e">
        <f>'KUTIPAN 2022'!#REF!</f>
        <v>#REF!</v>
      </c>
      <c r="I4" s="4" t="e">
        <f>'KUTIPAN 2022'!#REF!</f>
        <v>#REF!</v>
      </c>
      <c r="J4" s="4" t="e">
        <f>'KUTIPAN 2022'!#REF!</f>
        <v>#REF!</v>
      </c>
      <c r="K4" s="4" t="e">
        <f>'KUTIPAN 2022'!#REF!</f>
        <v>#REF!</v>
      </c>
      <c r="L4" s="4" t="e">
        <f>'KUTIPAN 2022'!#REF!</f>
        <v>#REF!</v>
      </c>
      <c r="M4" s="4" t="e">
        <f>'KUTIPAN 2022'!#REF!</f>
        <v>#REF!</v>
      </c>
    </row>
    <row r="5" spans="1:13">
      <c r="A5" t="e">
        <f>'KUTIPAN 2022'!#REF!</f>
        <v>#REF!</v>
      </c>
      <c r="B5" s="4" t="e">
        <f>'KUTIPAN 2022'!#REF!</f>
        <v>#REF!</v>
      </c>
      <c r="C5" s="4" t="e">
        <f>'KUTIPAN 2022'!#REF!</f>
        <v>#REF!</v>
      </c>
      <c r="D5" s="5" t="e">
        <f>'KUTIPAN 2022'!#REF!</f>
        <v>#REF!</v>
      </c>
      <c r="E5" s="6" t="e">
        <f>'KUTIPAN 2022'!#REF!</f>
        <v>#REF!</v>
      </c>
      <c r="F5" s="6" t="e">
        <f>'KUTIPAN 2022'!#REF!</f>
        <v>#REF!</v>
      </c>
      <c r="G5" s="6" t="e">
        <f>'KUTIPAN 2022'!#REF!</f>
        <v>#REF!</v>
      </c>
      <c r="H5" s="6" t="e">
        <f>'KUTIPAN 2022'!#REF!</f>
        <v>#REF!</v>
      </c>
      <c r="I5" s="6" t="e">
        <f>'KUTIPAN 2022'!#REF!</f>
        <v>#REF!</v>
      </c>
      <c r="J5" s="6" t="e">
        <f>'KUTIPAN 2022'!#REF!</f>
        <v>#REF!</v>
      </c>
      <c r="K5" s="6" t="e">
        <f>'KUTIPAN 2022'!#REF!</f>
        <v>#REF!</v>
      </c>
      <c r="L5" s="6" t="e">
        <f>'KUTIPAN 2022'!#REF!</f>
        <v>#REF!</v>
      </c>
      <c r="M5" s="6" t="e">
        <f>'KUTIPAN 2022'!#REF!</f>
        <v>#REF!</v>
      </c>
    </row>
    <row r="6" spans="1:13">
      <c r="A6" t="e">
        <f>'KUTIPAN 2022'!#REF!</f>
        <v>#REF!</v>
      </c>
      <c r="B6" s="4" t="e">
        <f>'KUTIPAN 2022'!#REF!</f>
        <v>#REF!</v>
      </c>
      <c r="C6" s="4" t="e">
        <f>'KUTIPAN 2022'!#REF!</f>
        <v>#REF!</v>
      </c>
      <c r="D6" s="4" t="e">
        <f>'KUTIPAN 2022'!#REF!</f>
        <v>#REF!</v>
      </c>
      <c r="E6" s="4" t="e">
        <f>'KUTIPAN 2022'!#REF!</f>
        <v>#REF!</v>
      </c>
      <c r="F6" s="4" t="e">
        <f>'KUTIPAN 2022'!#REF!</f>
        <v>#REF!</v>
      </c>
      <c r="G6" s="4" t="e">
        <f>'KUTIPAN 2022'!#REF!</f>
        <v>#REF!</v>
      </c>
      <c r="H6" s="4" t="e">
        <f>'KUTIPAN 2022'!#REF!</f>
        <v>#REF!</v>
      </c>
      <c r="I6" s="4" t="e">
        <f>'KUTIPAN 2022'!#REF!</f>
        <v>#REF!</v>
      </c>
      <c r="J6" s="4" t="e">
        <f>'KUTIPAN 2022'!#REF!</f>
        <v>#REF!</v>
      </c>
      <c r="K6" s="4" t="e">
        <f>'KUTIPAN 2022'!#REF!</f>
        <v>#REF!</v>
      </c>
      <c r="L6" s="4" t="e">
        <f>'KUTIPAN 2022'!#REF!</f>
        <v>#REF!</v>
      </c>
      <c r="M6" s="4" t="e">
        <f>'KUTIPAN 2022'!#REF!</f>
        <v>#REF!</v>
      </c>
    </row>
    <row r="7" spans="1:13">
      <c r="A7" t="e">
        <f>'KUTIPAN 2022'!#REF!</f>
        <v>#REF!</v>
      </c>
      <c r="B7" s="4" t="e">
        <f>'KUTIPAN 2022'!#REF!</f>
        <v>#REF!</v>
      </c>
      <c r="C7" s="4" t="e">
        <f>'KUTIPAN 2022'!#REF!</f>
        <v>#REF!</v>
      </c>
      <c r="D7" s="4" t="e">
        <f>'KUTIPAN 2022'!#REF!</f>
        <v>#REF!</v>
      </c>
      <c r="E7" s="4" t="e">
        <f>'KUTIPAN 2022'!#REF!</f>
        <v>#REF!</v>
      </c>
      <c r="F7" s="4" t="e">
        <f>'KUTIPAN 2022'!#REF!</f>
        <v>#REF!</v>
      </c>
      <c r="G7" s="4" t="e">
        <f>'KUTIPAN 2022'!#REF!</f>
        <v>#REF!</v>
      </c>
      <c r="H7" s="4" t="e">
        <f>'KUTIPAN 2022'!#REF!</f>
        <v>#REF!</v>
      </c>
      <c r="I7" s="4" t="e">
        <f>'KUTIPAN 2022'!#REF!</f>
        <v>#REF!</v>
      </c>
      <c r="J7" s="4" t="e">
        <f>'KUTIPAN 2022'!#REF!</f>
        <v>#REF!</v>
      </c>
      <c r="K7" s="4" t="e">
        <f>'KUTIPAN 2022'!#REF!</f>
        <v>#REF!</v>
      </c>
      <c r="L7" s="4" t="e">
        <f>'KUTIPAN 2022'!#REF!</f>
        <v>#REF!</v>
      </c>
      <c r="M7" s="4" t="e">
        <f>'KUTIPAN 2022'!#REF!</f>
        <v>#REF!</v>
      </c>
    </row>
    <row r="25" spans="1:1">
      <c r="A25" t="s">
        <v>83</v>
      </c>
    </row>
    <row r="27" spans="1:13">
      <c r="A27" t="s">
        <v>84</v>
      </c>
      <c r="B27" t="s">
        <v>16</v>
      </c>
      <c r="C27" t="s">
        <v>17</v>
      </c>
      <c r="D27" t="s">
        <v>78</v>
      </c>
      <c r="E27" t="s">
        <v>19</v>
      </c>
      <c r="F27" t="s">
        <v>79</v>
      </c>
      <c r="G27" t="s">
        <v>21</v>
      </c>
      <c r="H27" t="s">
        <v>22</v>
      </c>
      <c r="I27" t="s">
        <v>80</v>
      </c>
      <c r="J27" t="s">
        <v>24</v>
      </c>
      <c r="K27" t="s">
        <v>81</v>
      </c>
      <c r="L27" t="s">
        <v>26</v>
      </c>
      <c r="M27" t="s">
        <v>82</v>
      </c>
    </row>
    <row r="28" spans="1:13">
      <c r="A28" t="e">
        <f>'KUTIPAN 2022'!#REF!</f>
        <v>#REF!</v>
      </c>
      <c r="B28" s="7" t="e">
        <f>'KUTIPAN 2022'!#REF!</f>
        <v>#REF!</v>
      </c>
      <c r="C28" s="7" t="e">
        <f>'KUTIPAN 2022'!#REF!</f>
        <v>#REF!</v>
      </c>
      <c r="D28" s="7" t="e">
        <f>'KUTIPAN 2022'!#REF!</f>
        <v>#REF!</v>
      </c>
      <c r="E28" s="7" t="e">
        <f>'KUTIPAN 2022'!#REF!</f>
        <v>#REF!</v>
      </c>
      <c r="F28" s="7" t="e">
        <f>'KUTIPAN 2022'!#REF!</f>
        <v>#REF!</v>
      </c>
      <c r="G28" s="7" t="e">
        <f>'KUTIPAN 2022'!#REF!</f>
        <v>#REF!</v>
      </c>
      <c r="H28" s="7" t="e">
        <f>'KUTIPAN 2022'!#REF!</f>
        <v>#REF!</v>
      </c>
      <c r="I28" s="7" t="e">
        <f>'KUTIPAN 2022'!#REF!</f>
        <v>#REF!</v>
      </c>
      <c r="J28" s="7" t="e">
        <f>'KUTIPAN 2022'!#REF!</f>
        <v>#REF!</v>
      </c>
      <c r="K28" s="7" t="e">
        <f>'KUTIPAN 2022'!#REF!</f>
        <v>#REF!</v>
      </c>
      <c r="L28" s="7" t="e">
        <f>'KUTIPAN 2022'!#REF!</f>
        <v>#REF!</v>
      </c>
      <c r="M28" s="7" t="e">
        <f>'KUTIPAN 2022'!#REF!</f>
        <v>#REF!</v>
      </c>
    </row>
    <row r="29" spans="1:13">
      <c r="A29" t="e">
        <f>'KUTIPAN 2022'!#REF!</f>
        <v>#REF!</v>
      </c>
      <c r="B29" s="7" t="e">
        <f>'KUTIPAN 2022'!#REF!</f>
        <v>#REF!</v>
      </c>
      <c r="C29" s="7" t="e">
        <f>'KUTIPAN 2022'!#REF!</f>
        <v>#REF!</v>
      </c>
      <c r="D29" s="7" t="e">
        <f>'KUTIPAN 2022'!#REF!</f>
        <v>#REF!</v>
      </c>
      <c r="E29" s="7" t="e">
        <f>'KUTIPAN 2022'!#REF!</f>
        <v>#REF!</v>
      </c>
      <c r="F29" s="7" t="e">
        <f>'KUTIPAN 2022'!#REF!</f>
        <v>#REF!</v>
      </c>
      <c r="G29" s="7" t="e">
        <f>'KUTIPAN 2022'!#REF!</f>
        <v>#REF!</v>
      </c>
      <c r="H29" s="7" t="e">
        <f>'KUTIPAN 2022'!#REF!</f>
        <v>#REF!</v>
      </c>
      <c r="I29" s="7" t="e">
        <f>'KUTIPAN 2022'!#REF!</f>
        <v>#REF!</v>
      </c>
      <c r="J29" s="7" t="e">
        <f>'KUTIPAN 2022'!#REF!</f>
        <v>#REF!</v>
      </c>
      <c r="K29" s="7" t="e">
        <f>'KUTIPAN 2022'!#REF!</f>
        <v>#REF!</v>
      </c>
      <c r="L29" s="7" t="e">
        <f>'KUTIPAN 2022'!#REF!</f>
        <v>#REF!</v>
      </c>
      <c r="M29" s="7" t="e">
        <f>'KUTIPAN 2022'!#REF!</f>
        <v>#REF!</v>
      </c>
    </row>
    <row r="30" spans="1:13">
      <c r="A30" t="e">
        <f>'KUTIPAN 2022'!#REF!</f>
        <v>#REF!</v>
      </c>
      <c r="B30" s="7" t="e">
        <f>'KUTIPAN 2022'!#REF!</f>
        <v>#REF!</v>
      </c>
      <c r="C30" s="7" t="e">
        <f>'KUTIPAN 2022'!#REF!</f>
        <v>#REF!</v>
      </c>
      <c r="D30" s="7" t="e">
        <f>'KUTIPAN 2022'!#REF!</f>
        <v>#REF!</v>
      </c>
      <c r="E30" s="7" t="e">
        <f>'KUTIPAN 2022'!#REF!</f>
        <v>#REF!</v>
      </c>
      <c r="F30" s="7" t="e">
        <f>'KUTIPAN 2022'!#REF!</f>
        <v>#REF!</v>
      </c>
      <c r="G30" s="7" t="e">
        <f>'KUTIPAN 2022'!#REF!</f>
        <v>#REF!</v>
      </c>
      <c r="H30" s="7" t="e">
        <f>'KUTIPAN 2022'!#REF!</f>
        <v>#REF!</v>
      </c>
      <c r="I30" s="7" t="e">
        <f>'KUTIPAN 2022'!#REF!</f>
        <v>#REF!</v>
      </c>
      <c r="J30" s="7" t="e">
        <f>'KUTIPAN 2022'!#REF!</f>
        <v>#REF!</v>
      </c>
      <c r="K30" s="7" t="e">
        <f>'KUTIPAN 2022'!#REF!</f>
        <v>#REF!</v>
      </c>
      <c r="L30" s="7" t="e">
        <f>'KUTIPAN 2022'!#REF!</f>
        <v>#REF!</v>
      </c>
      <c r="M30" s="7" t="e">
        <f>'KUTIPAN 2022'!#REF!</f>
        <v>#REF!</v>
      </c>
    </row>
    <row r="31" spans="1:13">
      <c r="A31" t="e">
        <f>'KUTIPAN 2022'!#REF!</f>
        <v>#REF!</v>
      </c>
      <c r="B31" s="7" t="e">
        <f>'KUTIPAN 2022'!#REF!</f>
        <v>#REF!</v>
      </c>
      <c r="C31" s="7" t="e">
        <f>'KUTIPAN 2022'!#REF!</f>
        <v>#REF!</v>
      </c>
      <c r="D31" s="7" t="e">
        <f>'KUTIPAN 2022'!#REF!</f>
        <v>#REF!</v>
      </c>
      <c r="E31" s="7" t="e">
        <f>'KUTIPAN 2022'!#REF!</f>
        <v>#REF!</v>
      </c>
      <c r="F31" s="7" t="e">
        <f>'KUTIPAN 2022'!#REF!</f>
        <v>#REF!</v>
      </c>
      <c r="G31" s="7" t="e">
        <f>'KUTIPAN 2022'!#REF!</f>
        <v>#REF!</v>
      </c>
      <c r="H31" s="7" t="e">
        <f>'KUTIPAN 2022'!#REF!</f>
        <v>#REF!</v>
      </c>
      <c r="I31" s="7" t="e">
        <f>'KUTIPAN 2022'!#REF!</f>
        <v>#REF!</v>
      </c>
      <c r="J31" s="7" t="e">
        <f>'KUTIPAN 2022'!#REF!</f>
        <v>#REF!</v>
      </c>
      <c r="K31" s="7" t="e">
        <f>'KUTIPAN 2022'!#REF!</f>
        <v>#REF!</v>
      </c>
      <c r="L31" s="7" t="e">
        <f>'KUTIPAN 2022'!#REF!</f>
        <v>#REF!</v>
      </c>
      <c r="M31" s="7" t="e">
        <f>'KUTIPAN 2022'!#REF!</f>
        <v>#REF!</v>
      </c>
    </row>
    <row r="49" spans="1:13">
      <c r="A49" t="s">
        <v>85</v>
      </c>
      <c r="B49" t="s">
        <v>16</v>
      </c>
      <c r="C49" t="s">
        <v>17</v>
      </c>
      <c r="D49" t="s">
        <v>78</v>
      </c>
      <c r="E49" t="s">
        <v>19</v>
      </c>
      <c r="F49" t="s">
        <v>79</v>
      </c>
      <c r="G49" t="s">
        <v>21</v>
      </c>
      <c r="H49" t="s">
        <v>22</v>
      </c>
      <c r="I49" t="s">
        <v>80</v>
      </c>
      <c r="J49" t="s">
        <v>24</v>
      </c>
      <c r="K49" t="s">
        <v>81</v>
      </c>
      <c r="L49" t="s">
        <v>26</v>
      </c>
      <c r="M49" t="s">
        <v>82</v>
      </c>
    </row>
    <row r="50" spans="1:13">
      <c r="A50" t="e">
        <f>'KUTIPAN 2022'!#REF!</f>
        <v>#REF!</v>
      </c>
      <c r="B50" s="7" t="e">
        <f>((B28+B29)/200)*100</f>
        <v>#REF!</v>
      </c>
      <c r="C50" s="7" t="e">
        <f t="shared" ref="C50:M50" si="0">((C28+C29)/200)*100</f>
        <v>#REF!</v>
      </c>
      <c r="D50" s="7" t="e">
        <f t="shared" si="0"/>
        <v>#REF!</v>
      </c>
      <c r="E50" s="7" t="e">
        <f t="shared" si="0"/>
        <v>#REF!</v>
      </c>
      <c r="F50" s="7" t="e">
        <f t="shared" si="0"/>
        <v>#REF!</v>
      </c>
      <c r="G50" s="7" t="e">
        <f t="shared" si="0"/>
        <v>#REF!</v>
      </c>
      <c r="H50" s="7" t="e">
        <f t="shared" si="0"/>
        <v>#REF!</v>
      </c>
      <c r="I50" s="7" t="e">
        <f t="shared" si="0"/>
        <v>#REF!</v>
      </c>
      <c r="J50" s="7" t="e">
        <f t="shared" si="0"/>
        <v>#REF!</v>
      </c>
      <c r="K50" s="7" t="e">
        <f t="shared" si="0"/>
        <v>#REF!</v>
      </c>
      <c r="L50" s="7" t="e">
        <f t="shared" si="0"/>
        <v>#REF!</v>
      </c>
      <c r="M50" s="7" t="e">
        <f t="shared" si="0"/>
        <v>#REF!</v>
      </c>
    </row>
    <row r="51" spans="1:13">
      <c r="A51" t="e">
        <f>'KUTIPAN 2022'!#REF!</f>
        <v>#REF!</v>
      </c>
      <c r="B51" s="7" t="e">
        <f>B30</f>
        <v>#REF!</v>
      </c>
      <c r="C51" s="7" t="e">
        <f>C30</f>
        <v>#REF!</v>
      </c>
      <c r="D51" s="7" t="e">
        <f t="shared" ref="D51:M51" si="1">D30</f>
        <v>#REF!</v>
      </c>
      <c r="E51" s="7" t="e">
        <f t="shared" si="1"/>
        <v>#REF!</v>
      </c>
      <c r="F51" s="7" t="e">
        <f t="shared" si="1"/>
        <v>#REF!</v>
      </c>
      <c r="G51" s="7" t="e">
        <f t="shared" si="1"/>
        <v>#REF!</v>
      </c>
      <c r="H51" s="7" t="e">
        <f t="shared" si="1"/>
        <v>#REF!</v>
      </c>
      <c r="I51" s="7" t="e">
        <f t="shared" si="1"/>
        <v>#REF!</v>
      </c>
      <c r="J51" s="7" t="e">
        <f t="shared" si="1"/>
        <v>#REF!</v>
      </c>
      <c r="K51" s="7" t="e">
        <f t="shared" si="1"/>
        <v>#REF!</v>
      </c>
      <c r="L51" s="7" t="e">
        <f t="shared" si="1"/>
        <v>#REF!</v>
      </c>
      <c r="M51" s="7" t="e">
        <f t="shared" si="1"/>
        <v>#REF!</v>
      </c>
    </row>
    <row r="52" spans="1:13">
      <c r="A52" t="e">
        <f>'KUTIPAN 2022'!#REF!</f>
        <v>#REF!</v>
      </c>
      <c r="B52" s="7" t="e">
        <f>B31</f>
        <v>#REF!</v>
      </c>
      <c r="C52" s="7" t="e">
        <f>C31</f>
        <v>#REF!</v>
      </c>
      <c r="D52" s="7" t="e">
        <f t="shared" ref="D52:M52" si="2">D31</f>
        <v>#REF!</v>
      </c>
      <c r="E52" s="7" t="e">
        <f t="shared" si="2"/>
        <v>#REF!</v>
      </c>
      <c r="F52" s="7" t="e">
        <f t="shared" si="2"/>
        <v>#REF!</v>
      </c>
      <c r="G52" s="7" t="e">
        <f t="shared" si="2"/>
        <v>#REF!</v>
      </c>
      <c r="H52" s="7" t="e">
        <f t="shared" si="2"/>
        <v>#REF!</v>
      </c>
      <c r="I52" s="7" t="e">
        <f t="shared" si="2"/>
        <v>#REF!</v>
      </c>
      <c r="J52" s="7" t="e">
        <f t="shared" si="2"/>
        <v>#REF!</v>
      </c>
      <c r="K52" s="7" t="e">
        <f t="shared" si="2"/>
        <v>#REF!</v>
      </c>
      <c r="L52" s="7" t="e">
        <f t="shared" si="2"/>
        <v>#REF!</v>
      </c>
      <c r="M52" s="7" t="e">
        <f t="shared" si="2"/>
        <v>#REF!</v>
      </c>
    </row>
    <row r="70" spans="1:1">
      <c r="A70" t="s">
        <v>86</v>
      </c>
    </row>
    <row r="71" spans="1:13">
      <c r="A71" t="e">
        <f>'TUNGGAKAN 2022'!#REF!</f>
        <v>#REF!</v>
      </c>
      <c r="B71" t="s">
        <v>16</v>
      </c>
      <c r="C71" t="s">
        <v>17</v>
      </c>
      <c r="D71" t="s">
        <v>78</v>
      </c>
      <c r="E71" t="s">
        <v>19</v>
      </c>
      <c r="F71" t="s">
        <v>79</v>
      </c>
      <c r="G71" t="s">
        <v>21</v>
      </c>
      <c r="H71" t="s">
        <v>22</v>
      </c>
      <c r="I71" t="s">
        <v>80</v>
      </c>
      <c r="J71" t="s">
        <v>24</v>
      </c>
      <c r="K71" t="s">
        <v>81</v>
      </c>
      <c r="L71" t="s">
        <v>26</v>
      </c>
      <c r="M71" t="s">
        <v>82</v>
      </c>
    </row>
    <row r="72" spans="1:13">
      <c r="A72" t="e">
        <f>'KUTIPAN 2022'!#REF!</f>
        <v>#REF!</v>
      </c>
      <c r="B72" s="8" t="e">
        <f>'KUTIPAN 2022'!#REF!</f>
        <v>#REF!</v>
      </c>
      <c r="C72" s="8" t="e">
        <f>'KUTIPAN 2022'!#REF!</f>
        <v>#REF!</v>
      </c>
      <c r="D72" s="8" t="e">
        <f>'KUTIPAN 2022'!#REF!</f>
        <v>#REF!</v>
      </c>
      <c r="E72" s="8" t="e">
        <f>'KUTIPAN 2022'!#REF!</f>
        <v>#REF!</v>
      </c>
      <c r="F72" s="8" t="e">
        <f>'KUTIPAN 2022'!#REF!</f>
        <v>#REF!</v>
      </c>
      <c r="G72" s="8" t="e">
        <f>'KUTIPAN 2022'!#REF!</f>
        <v>#REF!</v>
      </c>
      <c r="H72" s="8" t="e">
        <f>'KUTIPAN 2022'!#REF!</f>
        <v>#REF!</v>
      </c>
      <c r="I72" s="8" t="e">
        <f>'KUTIPAN 2022'!#REF!</f>
        <v>#REF!</v>
      </c>
      <c r="J72" s="8" t="e">
        <f>'KUTIPAN 2022'!#REF!</f>
        <v>#REF!</v>
      </c>
      <c r="K72" s="8" t="e">
        <f>'KUTIPAN 2022'!#REF!</f>
        <v>#REF!</v>
      </c>
      <c r="L72" s="8" t="e">
        <f>'KUTIPAN 2022'!#REF!</f>
        <v>#REF!</v>
      </c>
      <c r="M72" s="8" t="e">
        <f>'KUTIPAN 2022'!#REF!</f>
        <v>#REF!</v>
      </c>
    </row>
    <row r="73" spans="1:13">
      <c r="A73" t="e">
        <f>'KUTIPAN 2022'!#REF!</f>
        <v>#REF!</v>
      </c>
      <c r="B73" s="8" t="e">
        <f>'KUTIPAN 2022'!#REF!</f>
        <v>#REF!</v>
      </c>
      <c r="C73" s="8" t="e">
        <f>'KUTIPAN 2022'!#REF!</f>
        <v>#REF!</v>
      </c>
      <c r="D73" s="8" t="e">
        <f>'KUTIPAN 2022'!#REF!</f>
        <v>#REF!</v>
      </c>
      <c r="E73" s="8" t="e">
        <f>'KUTIPAN 2022'!#REF!</f>
        <v>#REF!</v>
      </c>
      <c r="F73" s="8" t="e">
        <f>'KUTIPAN 2022'!#REF!</f>
        <v>#REF!</v>
      </c>
      <c r="G73" s="8" t="e">
        <f>'KUTIPAN 2022'!#REF!</f>
        <v>#REF!</v>
      </c>
      <c r="H73" s="8" t="e">
        <f>'KUTIPAN 2022'!#REF!</f>
        <v>#REF!</v>
      </c>
      <c r="I73" s="8" t="e">
        <f>'KUTIPAN 2022'!#REF!</f>
        <v>#REF!</v>
      </c>
      <c r="J73" s="8" t="e">
        <f>'KUTIPAN 2022'!#REF!</f>
        <v>#REF!</v>
      </c>
      <c r="K73" s="8" t="e">
        <f>'KUTIPAN 2022'!#REF!</f>
        <v>#REF!</v>
      </c>
      <c r="L73" s="8" t="e">
        <f>'KUTIPAN 2022'!#REF!</f>
        <v>#REF!</v>
      </c>
      <c r="M73" s="8" t="e">
        <f>'KUTIPAN 2022'!#REF!</f>
        <v>#REF!</v>
      </c>
    </row>
    <row r="74" spans="12:23"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</row>
    <row r="76" spans="12:13">
      <c r="L76" s="7"/>
      <c r="M76" s="7"/>
    </row>
    <row r="77" spans="12:13">
      <c r="L77" s="7"/>
      <c r="M77" s="7"/>
    </row>
    <row r="78" spans="12:13">
      <c r="L78" s="7"/>
      <c r="M78" s="7"/>
    </row>
    <row r="79" spans="12:13">
      <c r="L79" s="7"/>
      <c r="M79" s="7"/>
    </row>
    <row r="80" spans="12:13">
      <c r="L80" s="7"/>
      <c r="M80" s="7"/>
    </row>
    <row r="81" spans="12:13">
      <c r="L81" s="7"/>
      <c r="M81" s="7"/>
    </row>
    <row r="82" spans="12:13">
      <c r="L82" s="7"/>
      <c r="M82" s="7"/>
    </row>
    <row r="83" spans="12:13">
      <c r="L83" s="7"/>
      <c r="M83" s="7"/>
    </row>
    <row r="84" spans="12:13">
      <c r="L84" s="7"/>
      <c r="M84" s="7"/>
    </row>
    <row r="85" spans="12:13">
      <c r="L85" s="7"/>
      <c r="M85" s="7"/>
    </row>
    <row r="86" spans="12:13">
      <c r="L86" s="7"/>
      <c r="M86" s="7"/>
    </row>
    <row r="87" spans="12:13">
      <c r="L87" s="7"/>
      <c r="M87" s="7"/>
    </row>
    <row r="90" spans="1:1">
      <c r="A90" t="s">
        <v>87</v>
      </c>
    </row>
    <row r="91" spans="1:1">
      <c r="A91" t="e">
        <f>'KUTIPAN 2022'!#REF!</f>
        <v>#REF!</v>
      </c>
    </row>
    <row r="92" spans="1:13">
      <c r="A92" t="s">
        <v>56</v>
      </c>
      <c r="B92" t="s">
        <v>16</v>
      </c>
      <c r="C92" t="s">
        <v>17</v>
      </c>
      <c r="D92" t="s">
        <v>78</v>
      </c>
      <c r="E92" t="s">
        <v>19</v>
      </c>
      <c r="F92" t="s">
        <v>79</v>
      </c>
      <c r="G92" t="s">
        <v>21</v>
      </c>
      <c r="H92" t="s">
        <v>22</v>
      </c>
      <c r="I92" t="s">
        <v>80</v>
      </c>
      <c r="J92" t="s">
        <v>24</v>
      </c>
      <c r="K92" t="s">
        <v>81</v>
      </c>
      <c r="L92" t="s">
        <v>26</v>
      </c>
      <c r="M92" t="s">
        <v>82</v>
      </c>
    </row>
    <row r="93" spans="1:13">
      <c r="A93" t="e">
        <f>'KUTIPAN 2022'!#REF!</f>
        <v>#REF!</v>
      </c>
      <c r="B93" s="7" t="e">
        <f>'KUTIPAN 2022'!#REF!</f>
        <v>#REF!</v>
      </c>
      <c r="C93" s="7" t="e">
        <f>'KUTIPAN 2022'!#REF!</f>
        <v>#REF!</v>
      </c>
      <c r="D93" s="7" t="e">
        <f>'KUTIPAN 2022'!#REF!</f>
        <v>#REF!</v>
      </c>
      <c r="E93" s="7" t="e">
        <f>'KUTIPAN 2022'!#REF!</f>
        <v>#REF!</v>
      </c>
      <c r="F93" s="7" t="e">
        <f>'KUTIPAN 2022'!#REF!</f>
        <v>#REF!</v>
      </c>
      <c r="G93" s="7" t="e">
        <f>'KUTIPAN 2022'!#REF!</f>
        <v>#REF!</v>
      </c>
      <c r="H93" s="7" t="e">
        <f>'KUTIPAN 2022'!#REF!</f>
        <v>#REF!</v>
      </c>
      <c r="I93" s="7" t="e">
        <f>'KUTIPAN 2022'!#REF!</f>
        <v>#REF!</v>
      </c>
      <c r="J93" s="7" t="e">
        <f>'KUTIPAN 2022'!#REF!</f>
        <v>#REF!</v>
      </c>
      <c r="K93" s="7" t="e">
        <f>'KUTIPAN 2022'!#REF!</f>
        <v>#REF!</v>
      </c>
      <c r="L93" s="7" t="e">
        <f>'KUTIPAN 2022'!#REF!</f>
        <v>#REF!</v>
      </c>
      <c r="M93" s="7" t="e">
        <f>'KUTIPAN 2022'!#REF!</f>
        <v>#REF!</v>
      </c>
    </row>
    <row r="94" spans="1:13">
      <c r="A94" t="e">
        <f>'KUTIPAN 2022'!#REF!</f>
        <v>#REF!</v>
      </c>
      <c r="B94" s="7" t="e">
        <f>'KUTIPAN 2022'!#REF!</f>
        <v>#REF!</v>
      </c>
      <c r="C94" s="7" t="e">
        <f>'KUTIPAN 2022'!#REF!</f>
        <v>#REF!</v>
      </c>
      <c r="D94" s="7" t="e">
        <f>'KUTIPAN 2022'!#REF!</f>
        <v>#REF!</v>
      </c>
      <c r="E94" s="7" t="e">
        <f>'KUTIPAN 2022'!#REF!</f>
        <v>#REF!</v>
      </c>
      <c r="F94" s="7" t="e">
        <f>'KUTIPAN 2022'!#REF!</f>
        <v>#REF!</v>
      </c>
      <c r="G94" s="7" t="e">
        <f>'KUTIPAN 2022'!#REF!</f>
        <v>#REF!</v>
      </c>
      <c r="H94" s="7" t="e">
        <f>'KUTIPAN 2022'!#REF!</f>
        <v>#REF!</v>
      </c>
      <c r="I94" s="7" t="e">
        <f>'KUTIPAN 2022'!#REF!</f>
        <v>#REF!</v>
      </c>
      <c r="J94" s="7" t="e">
        <f>'KUTIPAN 2022'!#REF!</f>
        <v>#REF!</v>
      </c>
      <c r="K94" s="7" t="e">
        <f>'KUTIPAN 2022'!#REF!</f>
        <v>#REF!</v>
      </c>
      <c r="L94" s="7" t="e">
        <f>'KUTIPAN 2022'!#REF!</f>
        <v>#REF!</v>
      </c>
      <c r="M94" s="7" t="e">
        <f>'KUTIPAN 2022'!#REF!</f>
        <v>#REF!</v>
      </c>
    </row>
    <row r="95" spans="1:13">
      <c r="A95" t="e">
        <f>'KUTIPAN 2022'!#REF!</f>
        <v>#REF!</v>
      </c>
      <c r="B95" s="7" t="e">
        <f>'KUTIPAN 2022'!#REF!</f>
        <v>#REF!</v>
      </c>
      <c r="C95" s="7" t="e">
        <f>'KUTIPAN 2022'!#REF!</f>
        <v>#REF!</v>
      </c>
      <c r="D95" s="7" t="e">
        <f>'KUTIPAN 2022'!#REF!</f>
        <v>#REF!</v>
      </c>
      <c r="E95" s="7" t="e">
        <f>'KUTIPAN 2022'!#REF!</f>
        <v>#REF!</v>
      </c>
      <c r="F95" s="7" t="e">
        <f>'KUTIPAN 2022'!#REF!</f>
        <v>#REF!</v>
      </c>
      <c r="G95" s="7" t="e">
        <f>'KUTIPAN 2022'!#REF!</f>
        <v>#REF!</v>
      </c>
      <c r="H95" s="7" t="e">
        <f>'KUTIPAN 2022'!#REF!</f>
        <v>#REF!</v>
      </c>
      <c r="I95" s="7" t="e">
        <f>'KUTIPAN 2022'!#REF!</f>
        <v>#REF!</v>
      </c>
      <c r="J95" s="7" t="e">
        <f>'KUTIPAN 2022'!#REF!</f>
        <v>#REF!</v>
      </c>
      <c r="K95" s="7" t="e">
        <f>'KUTIPAN 2022'!#REF!</f>
        <v>#REF!</v>
      </c>
      <c r="L95" s="7" t="e">
        <f>'KUTIPAN 2022'!#REF!</f>
        <v>#REF!</v>
      </c>
      <c r="M95" s="7" t="e">
        <f>'KUTIPAN 2022'!#REF!</f>
        <v>#REF!</v>
      </c>
    </row>
    <row r="96" spans="1:13">
      <c r="A96" t="e">
        <f>'KUTIPAN 2022'!#REF!</f>
        <v>#REF!</v>
      </c>
      <c r="B96" s="7" t="e">
        <f>'KUTIPAN 2022'!#REF!</f>
        <v>#REF!</v>
      </c>
      <c r="C96" s="7" t="e">
        <f>'KUTIPAN 2022'!#REF!</f>
        <v>#REF!</v>
      </c>
      <c r="D96" s="7" t="e">
        <f>'KUTIPAN 2022'!#REF!</f>
        <v>#REF!</v>
      </c>
      <c r="E96" s="7" t="e">
        <f>'KUTIPAN 2022'!#REF!</f>
        <v>#REF!</v>
      </c>
      <c r="F96" s="7" t="e">
        <f>'KUTIPAN 2022'!#REF!</f>
        <v>#REF!</v>
      </c>
      <c r="G96" s="7" t="e">
        <f>'KUTIPAN 2022'!#REF!</f>
        <v>#REF!</v>
      </c>
      <c r="H96" s="7" t="e">
        <f>'KUTIPAN 2022'!#REF!</f>
        <v>#REF!</v>
      </c>
      <c r="I96" s="7" t="e">
        <f>'KUTIPAN 2022'!#REF!</f>
        <v>#REF!</v>
      </c>
      <c r="J96" s="7" t="e">
        <f>'KUTIPAN 2022'!#REF!</f>
        <v>#REF!</v>
      </c>
      <c r="K96" s="7" t="e">
        <f>'KUTIPAN 2022'!#REF!</f>
        <v>#REF!</v>
      </c>
      <c r="L96" s="7" t="e">
        <f>'KUTIPAN 2022'!#REF!</f>
        <v>#REF!</v>
      </c>
      <c r="M96" s="7" t="e">
        <f>'KUTIPAN 2022'!#REF!</f>
        <v>#REF!</v>
      </c>
    </row>
    <row r="97" spans="1:13">
      <c r="A97" t="e">
        <f>'KUTIPAN 2022'!#REF!</f>
        <v>#REF!</v>
      </c>
      <c r="B97" s="7" t="e">
        <f>'KUTIPAN 2022'!#REF!</f>
        <v>#REF!</v>
      </c>
      <c r="C97" s="7" t="e">
        <f>'KUTIPAN 2022'!#REF!</f>
        <v>#REF!</v>
      </c>
      <c r="D97" s="7" t="e">
        <f>'KUTIPAN 2022'!#REF!</f>
        <v>#REF!</v>
      </c>
      <c r="E97" s="7" t="e">
        <f>'KUTIPAN 2022'!#REF!</f>
        <v>#REF!</v>
      </c>
      <c r="F97" s="7" t="e">
        <f>'KUTIPAN 2022'!#REF!</f>
        <v>#REF!</v>
      </c>
      <c r="G97" s="7" t="e">
        <f>'KUTIPAN 2022'!#REF!</f>
        <v>#REF!</v>
      </c>
      <c r="H97" s="7" t="e">
        <f>'KUTIPAN 2022'!#REF!</f>
        <v>#REF!</v>
      </c>
      <c r="I97" s="7" t="e">
        <f>'KUTIPAN 2022'!#REF!</f>
        <v>#REF!</v>
      </c>
      <c r="J97" s="7" t="e">
        <f>'KUTIPAN 2022'!#REF!</f>
        <v>#REF!</v>
      </c>
      <c r="K97" s="7" t="e">
        <f>'KUTIPAN 2022'!#REF!</f>
        <v>#REF!</v>
      </c>
      <c r="L97" s="7" t="e">
        <f>'KUTIPAN 2022'!#REF!</f>
        <v>#REF!</v>
      </c>
      <c r="M97" s="7" t="e">
        <f>'KUTIPAN 2022'!#REF!</f>
        <v>#REF!</v>
      </c>
    </row>
    <row r="114" spans="1:1">
      <c r="A114" t="e">
        <f>'KUTIPAN 2022'!#REF!</f>
        <v>#REF!</v>
      </c>
    </row>
    <row r="115" spans="1:13">
      <c r="A115" t="s">
        <v>56</v>
      </c>
      <c r="B115" t="s">
        <v>16</v>
      </c>
      <c r="C115" t="s">
        <v>17</v>
      </c>
      <c r="D115" t="s">
        <v>78</v>
      </c>
      <c r="E115" t="s">
        <v>19</v>
      </c>
      <c r="F115" t="s">
        <v>79</v>
      </c>
      <c r="G115" t="s">
        <v>21</v>
      </c>
      <c r="H115" t="s">
        <v>22</v>
      </c>
      <c r="I115" t="s">
        <v>80</v>
      </c>
      <c r="J115" t="s">
        <v>24</v>
      </c>
      <c r="K115" t="s">
        <v>81</v>
      </c>
      <c r="L115" t="s">
        <v>26</v>
      </c>
      <c r="M115" t="s">
        <v>82</v>
      </c>
    </row>
    <row r="116" spans="1:13">
      <c r="A116" t="e">
        <f>'KUTIPAN 2022'!#REF!</f>
        <v>#REF!</v>
      </c>
      <c r="B116" s="8" t="e">
        <f>'KUTIPAN 2022'!#REF!</f>
        <v>#REF!</v>
      </c>
      <c r="C116" s="8" t="e">
        <f>'KUTIPAN 2022'!#REF!</f>
        <v>#REF!</v>
      </c>
      <c r="D116" s="8" t="e">
        <f>'KUTIPAN 2022'!#REF!</f>
        <v>#REF!</v>
      </c>
      <c r="E116" s="8" t="e">
        <f>'KUTIPAN 2022'!#REF!</f>
        <v>#REF!</v>
      </c>
      <c r="F116" s="8" t="e">
        <f>'KUTIPAN 2022'!#REF!</f>
        <v>#REF!</v>
      </c>
      <c r="G116" s="8" t="e">
        <f>'KUTIPAN 2022'!#REF!</f>
        <v>#REF!</v>
      </c>
      <c r="H116" s="8" t="e">
        <f>'KUTIPAN 2022'!#REF!</f>
        <v>#REF!</v>
      </c>
      <c r="I116" s="8" t="e">
        <f>'KUTIPAN 2022'!#REF!</f>
        <v>#REF!</v>
      </c>
      <c r="J116" s="8" t="e">
        <f>'KUTIPAN 2022'!#REF!</f>
        <v>#REF!</v>
      </c>
      <c r="K116" s="8" t="e">
        <f>'KUTIPAN 2022'!#REF!</f>
        <v>#REF!</v>
      </c>
      <c r="L116" s="8" t="e">
        <f>'KUTIPAN 2022'!#REF!</f>
        <v>#REF!</v>
      </c>
      <c r="M116" s="8" t="e">
        <f>'KUTIPAN 2022'!#REF!</f>
        <v>#REF!</v>
      </c>
    </row>
    <row r="117" spans="1:13">
      <c r="A117" t="e">
        <f>'KUTIPAN 2022'!#REF!</f>
        <v>#REF!</v>
      </c>
      <c r="B117" s="8" t="e">
        <f>'KUTIPAN 2022'!#REF!</f>
        <v>#REF!</v>
      </c>
      <c r="C117" s="8" t="e">
        <f>'KUTIPAN 2022'!#REF!</f>
        <v>#REF!</v>
      </c>
      <c r="D117" s="8" t="e">
        <f>'KUTIPAN 2022'!#REF!</f>
        <v>#REF!</v>
      </c>
      <c r="E117" s="8" t="e">
        <f>'KUTIPAN 2022'!#REF!</f>
        <v>#REF!</v>
      </c>
      <c r="F117" s="8" t="e">
        <f>'KUTIPAN 2022'!#REF!</f>
        <v>#REF!</v>
      </c>
      <c r="G117" s="8" t="e">
        <f>'KUTIPAN 2022'!#REF!</f>
        <v>#REF!</v>
      </c>
      <c r="H117" s="8" t="e">
        <f>'KUTIPAN 2022'!#REF!</f>
        <v>#REF!</v>
      </c>
      <c r="I117" s="8" t="e">
        <f>'KUTIPAN 2022'!#REF!</f>
        <v>#REF!</v>
      </c>
      <c r="J117" s="8" t="e">
        <f>'KUTIPAN 2022'!#REF!</f>
        <v>#REF!</v>
      </c>
      <c r="K117" s="8" t="e">
        <f>'KUTIPAN 2022'!#REF!</f>
        <v>#REF!</v>
      </c>
      <c r="L117" s="8" t="e">
        <f>'KUTIPAN 2022'!#REF!</f>
        <v>#REF!</v>
      </c>
      <c r="M117" s="8" t="e">
        <f>'KUTIPAN 2022'!#REF!</f>
        <v>#REF!</v>
      </c>
    </row>
    <row r="118" spans="1:13">
      <c r="A118" t="e">
        <f>'KUTIPAN 2022'!#REF!</f>
        <v>#REF!</v>
      </c>
      <c r="B118" s="8" t="e">
        <f>'KUTIPAN 2022'!#REF!</f>
        <v>#REF!</v>
      </c>
      <c r="C118" s="8" t="e">
        <f>'KUTIPAN 2022'!#REF!</f>
        <v>#REF!</v>
      </c>
      <c r="D118" s="8" t="e">
        <f>'KUTIPAN 2022'!#REF!</f>
        <v>#REF!</v>
      </c>
      <c r="E118" s="8" t="e">
        <f>'KUTIPAN 2022'!#REF!</f>
        <v>#REF!</v>
      </c>
      <c r="F118" s="8" t="e">
        <f>'KUTIPAN 2022'!#REF!</f>
        <v>#REF!</v>
      </c>
      <c r="G118" s="8" t="e">
        <f>'KUTIPAN 2022'!#REF!</f>
        <v>#REF!</v>
      </c>
      <c r="H118" s="8" t="e">
        <f>'KUTIPAN 2022'!#REF!</f>
        <v>#REF!</v>
      </c>
      <c r="I118" s="8" t="e">
        <f>'KUTIPAN 2022'!#REF!</f>
        <v>#REF!</v>
      </c>
      <c r="J118" s="8" t="e">
        <f>'KUTIPAN 2022'!#REF!</f>
        <v>#REF!</v>
      </c>
      <c r="K118" s="8" t="e">
        <f>'KUTIPAN 2022'!#REF!</f>
        <v>#REF!</v>
      </c>
      <c r="L118" s="8" t="e">
        <f>'KUTIPAN 2022'!#REF!</f>
        <v>#REF!</v>
      </c>
      <c r="M118" s="8" t="e">
        <f>'KUTIPAN 2022'!#REF!</f>
        <v>#REF!</v>
      </c>
    </row>
    <row r="119" spans="1:13">
      <c r="A119" t="e">
        <f>'KUTIPAN 2022'!#REF!</f>
        <v>#REF!</v>
      </c>
      <c r="B119" s="8" t="e">
        <f>'KUTIPAN 2022'!#REF!</f>
        <v>#REF!</v>
      </c>
      <c r="C119" s="8" t="e">
        <f>'KUTIPAN 2022'!#REF!</f>
        <v>#REF!</v>
      </c>
      <c r="D119" s="8" t="e">
        <f>'KUTIPAN 2022'!#REF!</f>
        <v>#REF!</v>
      </c>
      <c r="E119" s="8" t="e">
        <f>'KUTIPAN 2022'!#REF!</f>
        <v>#REF!</v>
      </c>
      <c r="F119" s="8" t="e">
        <f>'KUTIPAN 2022'!#REF!</f>
        <v>#REF!</v>
      </c>
      <c r="G119" s="8" t="e">
        <f>'KUTIPAN 2022'!#REF!</f>
        <v>#REF!</v>
      </c>
      <c r="H119" s="8" t="e">
        <f>'KUTIPAN 2022'!#REF!</f>
        <v>#REF!</v>
      </c>
      <c r="I119" s="8" t="e">
        <f>'KUTIPAN 2022'!#REF!</f>
        <v>#REF!</v>
      </c>
      <c r="J119" s="8" t="e">
        <f>'KUTIPAN 2022'!#REF!</f>
        <v>#REF!</v>
      </c>
      <c r="K119" s="8" t="e">
        <f>'KUTIPAN 2022'!#REF!</f>
        <v>#REF!</v>
      </c>
      <c r="L119" s="8" t="e">
        <f>'KUTIPAN 2022'!#REF!</f>
        <v>#REF!</v>
      </c>
      <c r="M119" s="8" t="e">
        <f>'KUTIPAN 2022'!#REF!</f>
        <v>#REF!</v>
      </c>
    </row>
    <row r="137" spans="1:1">
      <c r="A137" t="str">
        <f>'KUTIPAN 2022'!A6</f>
        <v>SHAFIKA</v>
      </c>
    </row>
    <row r="138" spans="1:13">
      <c r="A138" t="s">
        <v>56</v>
      </c>
      <c r="B138" t="s">
        <v>16</v>
      </c>
      <c r="C138" t="s">
        <v>17</v>
      </c>
      <c r="D138" t="s">
        <v>78</v>
      </c>
      <c r="E138" t="s">
        <v>19</v>
      </c>
      <c r="F138" t="s">
        <v>79</v>
      </c>
      <c r="G138" t="s">
        <v>21</v>
      </c>
      <c r="H138" t="s">
        <v>22</v>
      </c>
      <c r="I138" t="s">
        <v>80</v>
      </c>
      <c r="J138" t="s">
        <v>24</v>
      </c>
      <c r="K138" t="s">
        <v>81</v>
      </c>
      <c r="L138" t="s">
        <v>26</v>
      </c>
      <c r="M138" t="s">
        <v>82</v>
      </c>
    </row>
    <row r="139" spans="1:13">
      <c r="A139" t="str">
        <f>'KUTIPAN 2022'!C8</f>
        <v>JALAN KERETAPI LAMA KAPAR</v>
      </c>
      <c r="B139" s="8">
        <f>'KUTIPAN 2022'!E10</f>
        <v>1</v>
      </c>
      <c r="C139" s="8">
        <f>'KUTIPAN 2022'!E11</f>
        <v>1</v>
      </c>
      <c r="D139" s="8">
        <f>'KUTIPAN 2022'!E12</f>
        <v>1</v>
      </c>
      <c r="E139" s="8">
        <f>'KUTIPAN 2022'!E13</f>
        <v>1</v>
      </c>
      <c r="F139" s="8">
        <f>'KUTIPAN 2022'!E14</f>
        <v>1</v>
      </c>
      <c r="G139" s="8">
        <f>'KUTIPAN 2022'!E15</f>
        <v>1</v>
      </c>
      <c r="H139" s="8">
        <f>'KUTIPAN 2022'!E16</f>
        <v>0.995381062355658</v>
      </c>
      <c r="I139" s="8">
        <f>'KUTIPAN 2022'!E17</f>
        <v>1</v>
      </c>
      <c r="J139" s="8">
        <f>'KUTIPAN 2022'!E18</f>
        <v>0.972972972972973</v>
      </c>
      <c r="K139" s="8">
        <f>'KUTIPAN 2022'!E19</f>
        <v>0.98943661971831</v>
      </c>
      <c r="L139" s="8">
        <f>'KUTIPAN 2022'!E20</f>
        <v>0.955719557195572</v>
      </c>
      <c r="M139" s="8">
        <f>'KUTIPAN 2022'!E21</f>
        <v>0.902834008097166</v>
      </c>
    </row>
    <row r="140" spans="1:13">
      <c r="A140" t="str">
        <f>'KUTIPAN 2022'!F8</f>
        <v>ALPINIA, PUCHONG</v>
      </c>
      <c r="B140" s="8">
        <f>'KUTIPAN 2022'!H10</f>
        <v>1</v>
      </c>
      <c r="C140" s="8">
        <f>'KUTIPAN 2022'!H11</f>
        <v>1</v>
      </c>
      <c r="D140" s="8">
        <f>'KUTIPAN 2022'!H12</f>
        <v>1</v>
      </c>
      <c r="E140" s="8">
        <f>'KUTIPAN 2022'!H13</f>
        <v>1</v>
      </c>
      <c r="F140" s="8">
        <f>'KUTIPAN 2022'!H14</f>
        <v>1</v>
      </c>
      <c r="G140" s="8">
        <f>'KUTIPAN 2022'!H15</f>
        <v>1</v>
      </c>
      <c r="H140" s="8">
        <f>'KUTIPAN 2022'!H16</f>
        <v>1</v>
      </c>
      <c r="I140" s="8">
        <f>'KUTIPAN 2022'!H17</f>
        <v>1</v>
      </c>
      <c r="J140" s="8">
        <f>'KUTIPAN 2022'!H18</f>
        <v>1</v>
      </c>
      <c r="K140" s="8">
        <f>'KUTIPAN 2022'!H19</f>
        <v>1</v>
      </c>
      <c r="L140" s="8">
        <f>'KUTIPAN 2022'!H20</f>
        <v>1</v>
      </c>
      <c r="M140" s="8">
        <f>'KUTIPAN 2022'!H21</f>
        <v>1</v>
      </c>
    </row>
    <row r="141" spans="1:13">
      <c r="A141" t="str">
        <f>'KUTIPAN 2022'!I8</f>
        <v>DAMAI UTAMA, PUCHONG</v>
      </c>
      <c r="B141" s="8">
        <f>'KUTIPAN 2022'!K10</f>
        <v>1</v>
      </c>
      <c r="C141" s="8">
        <f>'KUTIPAN 2022'!K11</f>
        <v>1</v>
      </c>
      <c r="D141" s="8">
        <f>'KUTIPAN 2022'!K12</f>
        <v>1</v>
      </c>
      <c r="E141" s="8">
        <f>'KUTIPAN 2022'!K13</f>
        <v>1</v>
      </c>
      <c r="F141" s="8">
        <f>'KUTIPAN 2022'!K14</f>
        <v>1</v>
      </c>
      <c r="G141" s="8">
        <f>'KUTIPAN 2022'!K15</f>
        <v>1</v>
      </c>
      <c r="H141" s="8">
        <f>'KUTIPAN 2022'!K16</f>
        <v>1</v>
      </c>
      <c r="I141" s="8">
        <f>'KUTIPAN 2022'!K17</f>
        <v>1</v>
      </c>
      <c r="J141" s="8">
        <f>'KUTIPAN 2022'!K18</f>
        <v>1</v>
      </c>
      <c r="K141" s="8">
        <f>'KUTIPAN 2022'!K19</f>
        <v>0.990909090909091</v>
      </c>
      <c r="L141" s="8">
        <f>'KUTIPAN 2022'!K20</f>
        <v>0.988051470588235</v>
      </c>
      <c r="M141" s="8">
        <f>'KUTIPAN 2022'!K21</f>
        <v>0.989776951672863</v>
      </c>
    </row>
    <row r="159" spans="1:1">
      <c r="A159" t="str">
        <f>'KUTIPAN 2022'!A23</f>
        <v>FATEHAH</v>
      </c>
    </row>
    <row r="160" spans="1:13">
      <c r="A160" t="s">
        <v>56</v>
      </c>
      <c r="B160" t="s">
        <v>16</v>
      </c>
      <c r="C160" t="s">
        <v>17</v>
      </c>
      <c r="D160" t="s">
        <v>78</v>
      </c>
      <c r="E160" t="s">
        <v>19</v>
      </c>
      <c r="F160" t="s">
        <v>79</v>
      </c>
      <c r="G160" t="s">
        <v>21</v>
      </c>
      <c r="H160" t="s">
        <v>22</v>
      </c>
      <c r="I160" t="s">
        <v>80</v>
      </c>
      <c r="J160" t="s">
        <v>24</v>
      </c>
      <c r="K160" t="s">
        <v>81</v>
      </c>
      <c r="L160" t="s">
        <v>26</v>
      </c>
      <c r="M160" t="s">
        <v>82</v>
      </c>
    </row>
    <row r="161" spans="1:13">
      <c r="A161" t="str">
        <f>'KUTIPAN 2022'!C25</f>
        <v>AZARIA</v>
      </c>
      <c r="B161" s="8">
        <f>'KUTIPAN 2022'!E27</f>
        <v>1</v>
      </c>
      <c r="C161" s="8">
        <f>'KUTIPAN 2022'!E28</f>
        <v>1</v>
      </c>
      <c r="D161" s="8">
        <f>'KUTIPAN 2022'!E29</f>
        <v>1</v>
      </c>
      <c r="E161" s="8">
        <f>'KUTIPAN 2022'!E30</f>
        <v>1</v>
      </c>
      <c r="F161" s="8">
        <f>'KUTIPAN 2022'!E31</f>
        <v>1</v>
      </c>
      <c r="G161" s="8">
        <f>'KUTIPAN 2022'!E32</f>
        <v>1</v>
      </c>
      <c r="H161" s="8">
        <f>'KUTIPAN 2022'!E33</f>
        <v>1</v>
      </c>
      <c r="I161" s="8">
        <f>'KUTIPAN 2022'!E34</f>
        <v>1</v>
      </c>
      <c r="J161" s="8">
        <f>'KUTIPAN 2022'!E35</f>
        <v>0.977777777777778</v>
      </c>
      <c r="K161" s="8">
        <f>'KUTIPAN 2022'!E36</f>
        <v>1</v>
      </c>
      <c r="L161" s="8">
        <f>'KUTIPAN 2022'!E37</f>
        <v>1</v>
      </c>
      <c r="M161" s="8">
        <f>'KUTIPAN 2022'!E38</f>
        <v>1</v>
      </c>
    </row>
    <row r="162" spans="1:13">
      <c r="A162" t="str">
        <f>'KUTIPAN 2022'!F25</f>
        <v>ARISTA</v>
      </c>
      <c r="B162" s="8">
        <f>'KUTIPAN 2022'!H27</f>
        <v>1</v>
      </c>
      <c r="C162" s="8">
        <f>'KUTIPAN 2022'!H28</f>
        <v>1</v>
      </c>
      <c r="D162" s="8">
        <f>'KUTIPAN 2022'!H29</f>
        <v>1</v>
      </c>
      <c r="E162" s="8">
        <f>'KUTIPAN 2022'!H30</f>
        <v>1</v>
      </c>
      <c r="F162" s="8">
        <f>'KUTIPAN 2022'!H31</f>
        <v>1</v>
      </c>
      <c r="G162" s="8">
        <f>'KUTIPAN 2022'!H32</f>
        <v>1</v>
      </c>
      <c r="H162" s="8">
        <f>'KUTIPAN 2022'!H33</f>
        <v>1</v>
      </c>
      <c r="I162" s="8">
        <f>'KUTIPAN 2022'!H34</f>
        <v>1</v>
      </c>
      <c r="J162" s="8">
        <f>'KUTIPAN 2022'!H35</f>
        <v>1</v>
      </c>
      <c r="K162" s="8">
        <f>'KUTIPAN 2022'!H36</f>
        <v>1</v>
      </c>
      <c r="L162" s="8">
        <f>'KUTIPAN 2022'!H37</f>
        <v>1</v>
      </c>
      <c r="M162" s="8">
        <f>'KUTIPAN 2022'!H38</f>
        <v>1</v>
      </c>
    </row>
    <row r="163" spans="1:13">
      <c r="A163" t="str">
        <f>'KUTIPAN 2022'!I25</f>
        <v>ASTERIA</v>
      </c>
      <c r="B163" s="8">
        <f>'KUTIPAN 2022'!K27</f>
        <v>1</v>
      </c>
      <c r="C163" s="8">
        <f>'KUTIPAN 2022'!K28</f>
        <v>1</v>
      </c>
      <c r="D163" s="8">
        <f>'KUTIPAN 2022'!K29</f>
        <v>1</v>
      </c>
      <c r="E163" s="8">
        <f>'KUTIPAN 2022'!K30</f>
        <v>1</v>
      </c>
      <c r="F163" s="8">
        <f>'KUTIPAN 2022'!K31</f>
        <v>1</v>
      </c>
      <c r="G163" s="8">
        <f>'KUTIPAN 2022'!K32</f>
        <v>1</v>
      </c>
      <c r="H163" s="8">
        <f>'KUTIPAN 2022'!K33</f>
        <v>1</v>
      </c>
      <c r="I163" s="8">
        <f>'KUTIPAN 2022'!K34</f>
        <v>1</v>
      </c>
      <c r="J163" s="8">
        <f>'KUTIPAN 2022'!K35</f>
        <v>1</v>
      </c>
      <c r="K163" s="8">
        <f>'KUTIPAN 2022'!K36</f>
        <v>1</v>
      </c>
      <c r="L163" s="8">
        <f>'KUTIPAN 2022'!K37</f>
        <v>0.979166666666667</v>
      </c>
      <c r="M163" s="8">
        <f>'KUTIPAN 2022'!K38</f>
        <v>0.950892857142857</v>
      </c>
    </row>
    <row r="164" spans="1:13">
      <c r="A164" t="str">
        <f>'KUTIPAN 2022'!L25</f>
        <v>TRIFOLIS</v>
      </c>
      <c r="B164" s="8">
        <f>'KUTIPAN 2022'!N27</f>
        <v>1</v>
      </c>
      <c r="C164" s="8">
        <f>'KUTIPAN 2022'!N28</f>
        <v>1</v>
      </c>
      <c r="D164" s="8">
        <f>'KUTIPAN 2022'!N29</f>
        <v>1</v>
      </c>
      <c r="E164" s="8">
        <f>'KUTIPAN 2022'!N30</f>
        <v>1</v>
      </c>
      <c r="F164" s="8">
        <f>'KUTIPAN 2022'!N31</f>
        <v>1</v>
      </c>
      <c r="G164" s="8">
        <f>'KUTIPAN 2022'!N32</f>
        <v>0.931034482758621</v>
      </c>
      <c r="H164" s="8">
        <f>'KUTIPAN 2022'!N33</f>
        <v>1</v>
      </c>
      <c r="I164" s="8">
        <f>'KUTIPAN 2022'!N34</f>
        <v>0.967078189300412</v>
      </c>
      <c r="J164" s="8">
        <f>'KUTIPAN 2022'!N35</f>
        <v>1</v>
      </c>
      <c r="K164" s="8">
        <f>'KUTIPAN 2022'!N36</f>
        <v>1</v>
      </c>
      <c r="L164" s="8">
        <f>'KUTIPAN 2022'!N37</f>
        <v>1</v>
      </c>
      <c r="M164" s="8">
        <f>'KUTIPAN 2022'!N38</f>
        <v>1</v>
      </c>
    </row>
    <row r="182" spans="1:1">
      <c r="A182" t="e">
        <f>'KUTIPAN 2022'!#REF!</f>
        <v>#REF!</v>
      </c>
    </row>
    <row r="183" spans="1:13">
      <c r="A183" t="s">
        <v>56</v>
      </c>
      <c r="B183" t="s">
        <v>16</v>
      </c>
      <c r="C183" t="s">
        <v>17</v>
      </c>
      <c r="D183" t="s">
        <v>78</v>
      </c>
      <c r="E183" t="s">
        <v>19</v>
      </c>
      <c r="F183" t="s">
        <v>79</v>
      </c>
      <c r="G183" t="s">
        <v>21</v>
      </c>
      <c r="H183" t="s">
        <v>22</v>
      </c>
      <c r="I183" t="s">
        <v>80</v>
      </c>
      <c r="J183" t="s">
        <v>24</v>
      </c>
      <c r="K183" t="s">
        <v>81</v>
      </c>
      <c r="L183" t="s">
        <v>26</v>
      </c>
      <c r="M183" t="s">
        <v>82</v>
      </c>
    </row>
    <row r="184" spans="1:13">
      <c r="A184" t="e">
        <f>'KUTIPAN 2022'!#REF!</f>
        <v>#REF!</v>
      </c>
      <c r="B184" s="8" t="e">
        <f>'KUTIPAN 2022'!#REF!</f>
        <v>#REF!</v>
      </c>
      <c r="C184" s="8" t="e">
        <f>'KUTIPAN 2022'!#REF!</f>
        <v>#REF!</v>
      </c>
      <c r="D184" s="8" t="e">
        <f>'KUTIPAN 2022'!#REF!</f>
        <v>#REF!</v>
      </c>
      <c r="E184" s="8" t="e">
        <f>'KUTIPAN 2022'!#REF!</f>
        <v>#REF!</v>
      </c>
      <c r="F184" s="8" t="e">
        <f>'KUTIPAN 2022'!#REF!</f>
        <v>#REF!</v>
      </c>
      <c r="G184" s="8" t="e">
        <f>'KUTIPAN 2022'!#REF!</f>
        <v>#REF!</v>
      </c>
      <c r="H184" s="8" t="e">
        <f>'KUTIPAN 2022'!#REF!</f>
        <v>#REF!</v>
      </c>
      <c r="I184" s="8" t="e">
        <f>'KUTIPAN 2022'!#REF!</f>
        <v>#REF!</v>
      </c>
      <c r="J184" s="8" t="e">
        <f>'KUTIPAN 2022'!#REF!</f>
        <v>#REF!</v>
      </c>
      <c r="K184" s="8" t="e">
        <f>'KUTIPAN 2022'!#REF!</f>
        <v>#REF!</v>
      </c>
      <c r="L184" s="8" t="e">
        <f>'KUTIPAN 2022'!#REF!</f>
        <v>#REF!</v>
      </c>
      <c r="M184" s="8" t="e">
        <f>'KUTIPAN 2022'!#REF!</f>
        <v>#REF!</v>
      </c>
    </row>
    <row r="185" spans="1:13">
      <c r="A185" t="e">
        <f>'KUTIPAN 2022'!#REF!</f>
        <v>#REF!</v>
      </c>
      <c r="B185" s="8" t="e">
        <f>'KUTIPAN 2022'!#REF!</f>
        <v>#REF!</v>
      </c>
      <c r="C185" s="8" t="e">
        <f>'KUTIPAN 2022'!#REF!</f>
        <v>#REF!</v>
      </c>
      <c r="D185" s="8" t="e">
        <f>'KUTIPAN 2022'!#REF!</f>
        <v>#REF!</v>
      </c>
      <c r="E185" s="8" t="e">
        <f>'KUTIPAN 2022'!#REF!</f>
        <v>#REF!</v>
      </c>
      <c r="F185" s="8" t="e">
        <f>'KUTIPAN 2022'!#REF!</f>
        <v>#REF!</v>
      </c>
      <c r="G185" s="8" t="e">
        <f>'KUTIPAN 2022'!#REF!</f>
        <v>#REF!</v>
      </c>
      <c r="H185" s="8" t="e">
        <f>'KUTIPAN 2022'!#REF!</f>
        <v>#REF!</v>
      </c>
      <c r="I185" s="8" t="e">
        <f>'KUTIPAN 2022'!#REF!</f>
        <v>#REF!</v>
      </c>
      <c r="J185" s="8" t="e">
        <f>'KUTIPAN 2022'!#REF!</f>
        <v>#REF!</v>
      </c>
      <c r="K185" s="8" t="e">
        <f>'KUTIPAN 2022'!#REF!</f>
        <v>#REF!</v>
      </c>
      <c r="L185" s="8" t="e">
        <f>'KUTIPAN 2022'!#REF!</f>
        <v>#REF!</v>
      </c>
      <c r="M185" s="8" t="e">
        <f>'KUTIPAN 2022'!#REF!</f>
        <v>#REF!</v>
      </c>
    </row>
    <row r="186" spans="1:13">
      <c r="A186" t="e">
        <f>'KUTIPAN 2022'!#REF!</f>
        <v>#REF!</v>
      </c>
      <c r="B186" s="8" t="e">
        <f>'KUTIPAN 2022'!#REF!</f>
        <v>#REF!</v>
      </c>
      <c r="C186" s="8" t="e">
        <f>'KUTIPAN 2022'!#REF!</f>
        <v>#REF!</v>
      </c>
      <c r="D186" s="8" t="e">
        <f>'KUTIPAN 2022'!#REF!</f>
        <v>#REF!</v>
      </c>
      <c r="E186" s="8" t="e">
        <f>'KUTIPAN 2022'!#REF!</f>
        <v>#REF!</v>
      </c>
      <c r="F186" s="8" t="e">
        <f>'KUTIPAN 2022'!#REF!</f>
        <v>#REF!</v>
      </c>
      <c r="G186" s="8" t="e">
        <f>'KUTIPAN 2022'!#REF!</f>
        <v>#REF!</v>
      </c>
      <c r="H186" s="8" t="e">
        <f>'KUTIPAN 2022'!#REF!</f>
        <v>#REF!</v>
      </c>
      <c r="I186" s="8" t="e">
        <f>'KUTIPAN 2022'!#REF!</f>
        <v>#REF!</v>
      </c>
      <c r="J186" s="8" t="e">
        <f>'KUTIPAN 2022'!#REF!</f>
        <v>#REF!</v>
      </c>
      <c r="K186" s="8" t="e">
        <f>'KUTIPAN 2022'!#REF!</f>
        <v>#REF!</v>
      </c>
      <c r="L186" s="8" t="e">
        <f>'KUTIPAN 2022'!#REF!</f>
        <v>#REF!</v>
      </c>
      <c r="M186" s="8" t="e">
        <f>'KUTIPAN 2022'!#REF!</f>
        <v>#REF!</v>
      </c>
    </row>
    <row r="187" spans="1:13">
      <c r="A187" t="e">
        <f>'KUTIPAN 2022'!#REF!</f>
        <v>#REF!</v>
      </c>
      <c r="B187" s="8" t="e">
        <f>'KUTIPAN 2022'!#REF!</f>
        <v>#REF!</v>
      </c>
      <c r="C187" s="8" t="e">
        <f>'KUTIPAN 2022'!#REF!</f>
        <v>#REF!</v>
      </c>
      <c r="D187" s="8" t="e">
        <f>'KUTIPAN 2022'!#REF!</f>
        <v>#REF!</v>
      </c>
      <c r="E187" s="8" t="e">
        <f>'KUTIPAN 2022'!#REF!</f>
        <v>#REF!</v>
      </c>
      <c r="F187" s="8" t="e">
        <f>'KUTIPAN 2022'!#REF!</f>
        <v>#REF!</v>
      </c>
      <c r="G187" s="8" t="e">
        <f>'KUTIPAN 2022'!#REF!</f>
        <v>#REF!</v>
      </c>
      <c r="H187" s="8" t="e">
        <f>'KUTIPAN 2022'!#REF!</f>
        <v>#REF!</v>
      </c>
      <c r="I187" s="8" t="e">
        <f>'KUTIPAN 2022'!#REF!</f>
        <v>#REF!</v>
      </c>
      <c r="J187" s="8" t="e">
        <f>'KUTIPAN 2022'!#REF!</f>
        <v>#REF!</v>
      </c>
      <c r="K187" s="8" t="e">
        <f>'KUTIPAN 2022'!#REF!</f>
        <v>#REF!</v>
      </c>
      <c r="L187" s="8" t="e">
        <f>'KUTIPAN 2022'!#REF!</f>
        <v>#REF!</v>
      </c>
      <c r="M187" s="8" t="e">
        <f>'KUTIPAN 2022'!#REF!</f>
        <v>#REF!</v>
      </c>
    </row>
    <row r="188" spans="1:13">
      <c r="A188" t="e">
        <f>'KUTIPAN 2022'!#REF!</f>
        <v>#REF!</v>
      </c>
      <c r="B188" s="8" t="e">
        <f>'KUTIPAN 2022'!#REF!</f>
        <v>#REF!</v>
      </c>
      <c r="C188" s="8" t="e">
        <f>'KUTIPAN 2022'!#REF!</f>
        <v>#REF!</v>
      </c>
      <c r="D188" s="8" t="e">
        <f>'KUTIPAN 2022'!#REF!</f>
        <v>#REF!</v>
      </c>
      <c r="E188" s="8" t="e">
        <f>'KUTIPAN 2022'!#REF!</f>
        <v>#REF!</v>
      </c>
      <c r="F188" s="8" t="e">
        <f>'KUTIPAN 2022'!#REF!</f>
        <v>#REF!</v>
      </c>
      <c r="G188" s="8" t="e">
        <f>'KUTIPAN 2022'!#REF!</f>
        <v>#REF!</v>
      </c>
      <c r="H188" s="8" t="e">
        <f>'KUTIPAN 2022'!#REF!</f>
        <v>#REF!</v>
      </c>
      <c r="I188" s="8" t="e">
        <f>'KUTIPAN 2022'!#REF!</f>
        <v>#REF!</v>
      </c>
      <c r="J188" s="8" t="e">
        <f>'KUTIPAN 2022'!#REF!</f>
        <v>#REF!</v>
      </c>
      <c r="K188" s="8" t="e">
        <f>'KUTIPAN 2022'!#REF!</f>
        <v>#REF!</v>
      </c>
      <c r="L188" s="8" t="e">
        <f>'KUTIPAN 2022'!#REF!</f>
        <v>#REF!</v>
      </c>
      <c r="M188" s="8" t="e">
        <f>'KUTIPAN 2022'!#REF!</f>
        <v>#REF!</v>
      </c>
    </row>
    <row r="205" spans="1:13">
      <c r="A205" t="s">
        <v>84</v>
      </c>
      <c r="B205" t="s">
        <v>16</v>
      </c>
      <c r="C205" t="s">
        <v>17</v>
      </c>
      <c r="D205" t="s">
        <v>78</v>
      </c>
      <c r="E205" t="s">
        <v>19</v>
      </c>
      <c r="F205" t="s">
        <v>79</v>
      </c>
      <c r="G205" t="s">
        <v>21</v>
      </c>
      <c r="H205" t="s">
        <v>22</v>
      </c>
      <c r="I205" t="s">
        <v>80</v>
      </c>
      <c r="J205" t="s">
        <v>24</v>
      </c>
      <c r="K205" t="s">
        <v>81</v>
      </c>
      <c r="L205" t="s">
        <v>26</v>
      </c>
      <c r="M205" t="s">
        <v>82</v>
      </c>
    </row>
    <row r="206" spans="1:13">
      <c r="A206" t="e">
        <f>'KUTIPAN 2022'!#REF!</f>
        <v>#REF!</v>
      </c>
      <c r="B206" s="8" t="e">
        <f>'KUTIPAN 2022'!E45</f>
        <v>#REF!</v>
      </c>
      <c r="C206" s="8" t="e">
        <f>'KUTIPAN 2022'!E46</f>
        <v>#REF!</v>
      </c>
      <c r="D206" s="8" t="e">
        <f>'KUTIPAN 2022'!E47</f>
        <v>#REF!</v>
      </c>
      <c r="E206" s="8" t="e">
        <f>'KUTIPAN 2022'!E48</f>
        <v>#REF!</v>
      </c>
      <c r="F206" s="8" t="e">
        <f>'KUTIPAN 2022'!E49</f>
        <v>#REF!</v>
      </c>
      <c r="G206" s="8" t="e">
        <f>'KUTIPAN 2022'!E50</f>
        <v>#REF!</v>
      </c>
      <c r="H206" s="8" t="e">
        <f>'KUTIPAN 2022'!E51</f>
        <v>#REF!</v>
      </c>
      <c r="I206" s="8" t="e">
        <f>'KUTIPAN 2022'!E52</f>
        <v>#REF!</v>
      </c>
      <c r="J206" s="8" t="e">
        <f>'KUTIPAN 2022'!E53</f>
        <v>#REF!</v>
      </c>
      <c r="K206" s="8" t="e">
        <f>'KUTIPAN 2022'!E54</f>
        <v>#REF!</v>
      </c>
      <c r="L206" s="8" t="e">
        <f>'KUTIPAN 2022'!E55</f>
        <v>#REF!</v>
      </c>
      <c r="M206" s="8" t="e">
        <f>'KUTIPAN 2022'!E56</f>
        <v>#REF!</v>
      </c>
    </row>
    <row r="207" spans="1:13">
      <c r="A207" t="e">
        <f>'KUTIPAN 2022'!#REF!</f>
        <v>#REF!</v>
      </c>
      <c r="B207" s="8" t="e">
        <f>'KUTIPAN 2022'!H45</f>
        <v>#REF!</v>
      </c>
      <c r="C207" s="8" t="e">
        <f>'KUTIPAN 2022'!H46</f>
        <v>#REF!</v>
      </c>
      <c r="D207" s="8" t="e">
        <f>'KUTIPAN 2022'!H47</f>
        <v>#REF!</v>
      </c>
      <c r="E207" s="8" t="e">
        <f>'KUTIPAN 2022'!H48</f>
        <v>#REF!</v>
      </c>
      <c r="F207" s="8" t="e">
        <f>'KUTIPAN 2022'!H49</f>
        <v>#REF!</v>
      </c>
      <c r="G207" s="8" t="e">
        <f>'KUTIPAN 2022'!H50</f>
        <v>#REF!</v>
      </c>
      <c r="H207" s="8" t="e">
        <f>'KUTIPAN 2022'!H51</f>
        <v>#REF!</v>
      </c>
      <c r="I207" s="8" t="e">
        <f>'KUTIPAN 2022'!H52</f>
        <v>#REF!</v>
      </c>
      <c r="J207" s="8" t="e">
        <f>'KUTIPAN 2022'!H53</f>
        <v>#REF!</v>
      </c>
      <c r="K207" s="8" t="e">
        <f>'KUTIPAN 2022'!H54</f>
        <v>#REF!</v>
      </c>
      <c r="L207" s="8" t="e">
        <f>'KUTIPAN 2022'!H55</f>
        <v>#REF!</v>
      </c>
      <c r="M207" s="8" t="e">
        <f>'KUTIPAN 2022'!H56</f>
        <v>#REF!</v>
      </c>
    </row>
    <row r="208" spans="1:13">
      <c r="A208" t="str">
        <f>'KUTIPAN 2022'!A6</f>
        <v>SHAFIKA</v>
      </c>
      <c r="B208" s="8">
        <f>'KUTIPAN 2022'!K45</f>
        <v>1</v>
      </c>
      <c r="C208" s="8">
        <f>'KUTIPAN 2022'!K46</f>
        <v>1</v>
      </c>
      <c r="D208" s="8">
        <f>'KUTIPAN 2022'!K47</f>
        <v>1</v>
      </c>
      <c r="E208" s="8">
        <f>'KUTIPAN 2022'!K48</f>
        <v>1</v>
      </c>
      <c r="F208" s="8">
        <f>'KUTIPAN 2022'!K49</f>
        <v>1</v>
      </c>
      <c r="G208" s="8">
        <f>'KUTIPAN 2022'!K50</f>
        <v>1</v>
      </c>
      <c r="H208" s="8">
        <f>'KUTIPAN 2022'!K51</f>
        <v>0.999064108563407</v>
      </c>
      <c r="I208" s="8">
        <f>'KUTIPAN 2022'!K52</f>
        <v>1</v>
      </c>
      <c r="J208" s="8">
        <f>'KUTIPAN 2022'!K53</f>
        <v>0.995752713544125</v>
      </c>
      <c r="K208" s="8">
        <f>'KUTIPAN 2022'!K54</f>
        <v>0.993731918997107</v>
      </c>
      <c r="L208" s="8">
        <f>'KUTIPAN 2022'!K55</f>
        <v>0.987798926305515</v>
      </c>
      <c r="M208" s="8">
        <f>'KUTIPAN 2022'!K56</f>
        <v>0.982741617357002</v>
      </c>
    </row>
    <row r="209" spans="1:13">
      <c r="A209" t="str">
        <f>'KUTIPAN 2022'!A23</f>
        <v>FATEHAH</v>
      </c>
      <c r="B209" s="8">
        <f>'KUTIPAN 2022'!N45</f>
        <v>1</v>
      </c>
      <c r="C209" s="8">
        <f>'KUTIPAN 2022'!N46</f>
        <v>1</v>
      </c>
      <c r="D209" s="8">
        <f>'KUTIPAN 2022'!N47</f>
        <v>1</v>
      </c>
      <c r="E209" s="8">
        <f>'KUTIPAN 2022'!N48</f>
        <v>1</v>
      </c>
      <c r="F209" s="8">
        <f>'KUTIPAN 2022'!N49</f>
        <v>1</v>
      </c>
      <c r="G209" s="8">
        <f>'KUTIPAN 2022'!N50</f>
        <v>0.981471950591868</v>
      </c>
      <c r="H209" s="8">
        <f>'KUTIPAN 2022'!N51</f>
        <v>1</v>
      </c>
      <c r="I209" s="8">
        <f>'KUTIPAN 2022'!N52</f>
        <v>0.991739803820341</v>
      </c>
      <c r="J209" s="8">
        <f>'KUTIPAN 2022'!N53</f>
        <v>0.992734820965231</v>
      </c>
      <c r="K209" s="8">
        <f>'KUTIPAN 2022'!N54</f>
        <v>1</v>
      </c>
      <c r="L209" s="8">
        <f>'KUTIPAN 2022'!N55</f>
        <v>0.992549228312932</v>
      </c>
      <c r="M209" s="8">
        <f>'KUTIPAN 2022'!N56</f>
        <v>0.982493368700265</v>
      </c>
    </row>
    <row r="210" spans="1:13">
      <c r="A210" t="e">
        <f>'KUTIPAN 2022'!#REF!</f>
        <v>#REF!</v>
      </c>
      <c r="B210" s="8" t="e">
        <f>'KUTIPAN 2022'!Q45</f>
        <v>#REF!</v>
      </c>
      <c r="C210" s="8" t="e">
        <f>'KUTIPAN 2022'!Q46</f>
        <v>#REF!</v>
      </c>
      <c r="D210" s="8" t="e">
        <f>'KUTIPAN 2022'!Q47</f>
        <v>#REF!</v>
      </c>
      <c r="E210" s="8" t="e">
        <f>'KUTIPAN 2022'!Q48</f>
        <v>#REF!</v>
      </c>
      <c r="F210" s="8" t="e">
        <f>'KUTIPAN 2022'!Q49</f>
        <v>#REF!</v>
      </c>
      <c r="G210" s="8" t="e">
        <f>'KUTIPAN 2022'!Q50</f>
        <v>#REF!</v>
      </c>
      <c r="H210" s="8" t="e">
        <f>'KUTIPAN 2022'!Q51</f>
        <v>#REF!</v>
      </c>
      <c r="I210" s="8" t="e">
        <f>'KUTIPAN 2022'!Q52</f>
        <v>#REF!</v>
      </c>
      <c r="J210" s="8" t="e">
        <f>'KUTIPAN 2022'!Q53</f>
        <v>#REF!</v>
      </c>
      <c r="K210" s="8" t="e">
        <f>'KUTIPAN 2022'!Q54</f>
        <v>#REF!</v>
      </c>
      <c r="L210" s="8" t="e">
        <f>'KUTIPAN 2022'!Q55</f>
        <v>#REF!</v>
      </c>
      <c r="M210" s="8" t="e">
        <f>'KUTIPAN 2022'!Q56</f>
        <v>#REF!</v>
      </c>
    </row>
  </sheetData>
  <sheetProtection sheet="1" objects="1"/>
  <mergeCells count="1">
    <mergeCell ref="B2:M2"/>
  </mergeCells>
  <pageMargins left="0.75" right="0.75" top="1" bottom="1" header="0.5" footer="0.5"/>
  <pageSetup paperSize="9" orientation="portrait"/>
  <headerFooter/>
  <ignoredErrors>
    <ignoredError sqref="E5" evalError="1"/>
  </ignoredError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M205"/>
  <sheetViews>
    <sheetView topLeftCell="A184" workbookViewId="0">
      <selection activeCell="I218" sqref="I218"/>
    </sheetView>
  </sheetViews>
  <sheetFormatPr defaultColWidth="9.14285714285714" defaultRowHeight="15"/>
  <cols>
    <col min="1" max="1" width="17" customWidth="1"/>
    <col min="2" max="2" width="12.8571428571429"/>
    <col min="3" max="3" width="13.4285714285714"/>
    <col min="4" max="12" width="11.7142857142857"/>
    <col min="13" max="13" width="12.2857142857143"/>
  </cols>
  <sheetData>
    <row r="1" spans="1:1">
      <c r="A1" t="s">
        <v>77</v>
      </c>
    </row>
    <row r="2" spans="2:13">
      <c r="B2" s="1" t="s">
        <v>7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>
      <c r="A3" t="s">
        <v>56</v>
      </c>
      <c r="B3" t="s">
        <v>16</v>
      </c>
      <c r="C3" t="s">
        <v>17</v>
      </c>
      <c r="D3" t="s">
        <v>78</v>
      </c>
      <c r="E3" t="s">
        <v>19</v>
      </c>
      <c r="F3" t="s">
        <v>79</v>
      </c>
      <c r="G3" t="s">
        <v>21</v>
      </c>
      <c r="H3" t="s">
        <v>22</v>
      </c>
      <c r="I3" t="s">
        <v>80</v>
      </c>
      <c r="J3" t="s">
        <v>24</v>
      </c>
      <c r="K3" t="s">
        <v>81</v>
      </c>
      <c r="L3" t="s">
        <v>26</v>
      </c>
      <c r="M3" t="s">
        <v>82</v>
      </c>
    </row>
    <row r="4" spans="1:13">
      <c r="A4" t="e">
        <f>'TUNGGAKAN 2022'!#REF!</f>
        <v>#REF!</v>
      </c>
      <c r="B4" s="2" t="e">
        <f>'TUNGGAKAN 2022'!#REF!</f>
        <v>#REF!</v>
      </c>
      <c r="C4" s="2" t="e">
        <f>'TUNGGAKAN 2022'!#REF!</f>
        <v>#REF!</v>
      </c>
      <c r="D4" s="2" t="e">
        <f>'TUNGGAKAN 2022'!#REF!</f>
        <v>#REF!</v>
      </c>
      <c r="E4" s="2" t="e">
        <f>'TUNGGAKAN 2022'!#REF!</f>
        <v>#REF!</v>
      </c>
      <c r="F4" s="2" t="e">
        <f>'TUNGGAKAN 2022'!#REF!</f>
        <v>#REF!</v>
      </c>
      <c r="G4" s="2" t="e">
        <f>'TUNGGAKAN 2022'!#REF!</f>
        <v>#REF!</v>
      </c>
      <c r="H4" s="2" t="e">
        <f>'TUNGGAKAN 2022'!#REF!</f>
        <v>#REF!</v>
      </c>
      <c r="I4" s="2" t="e">
        <f>'TUNGGAKAN 2022'!#REF!</f>
        <v>#REF!</v>
      </c>
      <c r="J4" s="2" t="e">
        <f>'TUNGGAKAN 2022'!#REF!</f>
        <v>#REF!</v>
      </c>
      <c r="K4" s="2" t="e">
        <f>'TUNGGAKAN 2022'!#REF!</f>
        <v>#REF!</v>
      </c>
      <c r="L4" s="2" t="e">
        <f>'TUNGGAKAN 2022'!#REF!</f>
        <v>#REF!</v>
      </c>
      <c r="M4" s="3" t="e">
        <f>'TUNGGAKAN 2022'!#REF!</f>
        <v>#REF!</v>
      </c>
    </row>
    <row r="5" spans="1:13">
      <c r="A5" t="e">
        <f>'TUNGGAKAN 2022'!#REF!</f>
        <v>#REF!</v>
      </c>
      <c r="B5" s="2" t="e">
        <f>'TUNGGAKAN 2022'!#REF!</f>
        <v>#REF!</v>
      </c>
      <c r="C5" s="3" t="e">
        <f>'TUNGGAKAN 2022'!#REF!</f>
        <v>#REF!</v>
      </c>
      <c r="D5" s="2" t="e">
        <f>'TUNGGAKAN 2022'!#REF!</f>
        <v>#REF!</v>
      </c>
      <c r="E5" s="2" t="e">
        <f>'TUNGGAKAN 2022'!#REF!</f>
        <v>#REF!</v>
      </c>
      <c r="F5" s="2" t="e">
        <f>'TUNGGAKAN 2022'!#REF!</f>
        <v>#REF!</v>
      </c>
      <c r="G5" s="2" t="e">
        <f>'TUNGGAKAN 2022'!#REF!</f>
        <v>#REF!</v>
      </c>
      <c r="H5" s="2" t="e">
        <f>'TUNGGAKAN 2022'!#REF!</f>
        <v>#REF!</v>
      </c>
      <c r="I5" s="2" t="e">
        <f>'TUNGGAKAN 2022'!#REF!</f>
        <v>#REF!</v>
      </c>
      <c r="J5" s="2" t="e">
        <f>'TUNGGAKAN 2022'!#REF!</f>
        <v>#REF!</v>
      </c>
      <c r="K5" s="2" t="e">
        <f>'TUNGGAKAN 2022'!#REF!</f>
        <v>#REF!</v>
      </c>
      <c r="L5" s="2" t="e">
        <f>'TUNGGAKAN 2022'!#REF!</f>
        <v>#REF!</v>
      </c>
      <c r="M5" s="3" t="e">
        <f>'TUNGGAKAN 2022'!#REF!</f>
        <v>#REF!</v>
      </c>
    </row>
    <row r="6" spans="1:13">
      <c r="A6" t="e">
        <f>'TUNGGAKAN 2022'!#REF!</f>
        <v>#REF!</v>
      </c>
      <c r="B6" s="2" t="e">
        <f>'TUNGGAKAN 2022'!#REF!</f>
        <v>#REF!</v>
      </c>
      <c r="C6" s="2" t="e">
        <f>'TUNGGAKAN 2022'!#REF!</f>
        <v>#REF!</v>
      </c>
      <c r="D6" s="2" t="e">
        <f>'TUNGGAKAN 2022'!#REF!</f>
        <v>#REF!</v>
      </c>
      <c r="E6" s="2" t="e">
        <f>'TUNGGAKAN 2022'!#REF!</f>
        <v>#REF!</v>
      </c>
      <c r="F6" s="2" t="e">
        <f>'TUNGGAKAN 2022'!#REF!</f>
        <v>#REF!</v>
      </c>
      <c r="G6" s="3" t="e">
        <f>'TUNGGAKAN 2022'!#REF!</f>
        <v>#REF!</v>
      </c>
      <c r="H6" s="2" t="e">
        <f>'TUNGGAKAN 2022'!#REF!</f>
        <v>#REF!</v>
      </c>
      <c r="I6" s="2" t="e">
        <f>'TUNGGAKAN 2022'!#REF!</f>
        <v>#REF!</v>
      </c>
      <c r="J6" s="2" t="e">
        <f>'TUNGGAKAN 2022'!#REF!</f>
        <v>#REF!</v>
      </c>
      <c r="K6" s="2" t="e">
        <f>'TUNGGAKAN 2022'!#REF!</f>
        <v>#REF!</v>
      </c>
      <c r="L6" s="3" t="e">
        <f>'TUNGGAKAN 2022'!#REF!</f>
        <v>#REF!</v>
      </c>
      <c r="M6" s="3" t="e">
        <f>'TUNGGAKAN 2022'!#REF!</f>
        <v>#REF!</v>
      </c>
    </row>
    <row r="7" spans="1:13">
      <c r="A7" t="e">
        <f>'TUNGGAKAN 2022'!#REF!</f>
        <v>#REF!</v>
      </c>
      <c r="B7" s="2" t="e">
        <f>'TUNGGAKAN 2022'!#REF!</f>
        <v>#REF!</v>
      </c>
      <c r="C7" s="2" t="e">
        <f>'TUNGGAKAN 2022'!#REF!</f>
        <v>#REF!</v>
      </c>
      <c r="D7" s="2" t="e">
        <f>'TUNGGAKAN 2022'!#REF!</f>
        <v>#REF!</v>
      </c>
      <c r="E7" s="2" t="e">
        <f>'TUNGGAKAN 2022'!#REF!</f>
        <v>#REF!</v>
      </c>
      <c r="F7" s="2" t="e">
        <f>'TUNGGAKAN 2022'!#REF!</f>
        <v>#REF!</v>
      </c>
      <c r="G7" s="2" t="e">
        <f>'TUNGGAKAN 2022'!#REF!</f>
        <v>#REF!</v>
      </c>
      <c r="H7" s="2" t="e">
        <f>'TUNGGAKAN 2022'!#REF!</f>
        <v>#REF!</v>
      </c>
      <c r="I7" s="2" t="e">
        <f>'TUNGGAKAN 2022'!#REF!</f>
        <v>#REF!</v>
      </c>
      <c r="J7" s="2" t="e">
        <f>'TUNGGAKAN 2022'!#REF!</f>
        <v>#REF!</v>
      </c>
      <c r="K7" s="3" t="e">
        <f>'TUNGGAKAN 2022'!#REF!</f>
        <v>#REF!</v>
      </c>
      <c r="L7" s="3" t="e">
        <f>'TUNGGAKAN 2022'!#REF!</f>
        <v>#REF!</v>
      </c>
      <c r="M7" s="3" t="e">
        <f>'TUNGGAKAN 2022'!#REF!</f>
        <v>#REF!</v>
      </c>
    </row>
    <row r="25" spans="1:1">
      <c r="A25" t="s">
        <v>83</v>
      </c>
    </row>
    <row r="27" spans="1:13">
      <c r="A27" t="s">
        <v>84</v>
      </c>
      <c r="B27" t="s">
        <v>16</v>
      </c>
      <c r="C27" t="s">
        <v>17</v>
      </c>
      <c r="D27" t="s">
        <v>78</v>
      </c>
      <c r="E27" t="s">
        <v>19</v>
      </c>
      <c r="F27" t="s">
        <v>79</v>
      </c>
      <c r="G27" t="s">
        <v>21</v>
      </c>
      <c r="H27" t="s">
        <v>22</v>
      </c>
      <c r="I27" t="s">
        <v>80</v>
      </c>
      <c r="J27" t="s">
        <v>24</v>
      </c>
      <c r="K27" t="s">
        <v>81</v>
      </c>
      <c r="L27" t="s">
        <v>26</v>
      </c>
      <c r="M27" t="s">
        <v>82</v>
      </c>
    </row>
    <row r="28" spans="1:13">
      <c r="A28" t="e">
        <f>'TUNGGAKAN 2022'!#REF!</f>
        <v>#REF!</v>
      </c>
      <c r="B28" s="2" t="e">
        <f>'TUNGGAKAN 2022'!#REF!</f>
        <v>#REF!</v>
      </c>
      <c r="C28" s="2" t="e">
        <f>'TUNGGAKAN 2022'!#REF!</f>
        <v>#REF!</v>
      </c>
      <c r="D28" s="2" t="e">
        <f>'TUNGGAKAN 2022'!#REF!</f>
        <v>#REF!</v>
      </c>
      <c r="E28" s="2" t="e">
        <f>'TUNGGAKAN 2022'!#REF!</f>
        <v>#REF!</v>
      </c>
      <c r="F28" s="3" t="e">
        <f>'TUNGGAKAN 2022'!#REF!</f>
        <v>#REF!</v>
      </c>
      <c r="G28" s="2" t="e">
        <f>'TUNGGAKAN 2022'!#REF!</f>
        <v>#REF!</v>
      </c>
      <c r="H28" s="2" t="e">
        <f>'TUNGGAKAN 2022'!#REF!</f>
        <v>#REF!</v>
      </c>
      <c r="I28" s="2" t="e">
        <f>'TUNGGAKAN 2022'!#REF!</f>
        <v>#REF!</v>
      </c>
      <c r="J28" s="2" t="e">
        <f>'TUNGGAKAN 2022'!#REF!</f>
        <v>#REF!</v>
      </c>
      <c r="K28" s="2" t="e">
        <f>'TUNGGAKAN 2022'!#REF!</f>
        <v>#REF!</v>
      </c>
      <c r="L28" s="2" t="e">
        <f>'TUNGGAKAN 2022'!#REF!</f>
        <v>#REF!</v>
      </c>
      <c r="M28" s="3" t="e">
        <f>'TUNGGAKAN 2022'!#REF!</f>
        <v>#REF!</v>
      </c>
    </row>
    <row r="29" spans="1:13">
      <c r="A29" t="e">
        <f>'TUNGGAKAN 2022'!#REF!</f>
        <v>#REF!</v>
      </c>
      <c r="B29" s="2" t="e">
        <f>'TUNGGAKAN 2022'!#REF!</f>
        <v>#REF!</v>
      </c>
      <c r="C29" s="2" t="e">
        <f>'TUNGGAKAN 2022'!#REF!</f>
        <v>#REF!</v>
      </c>
      <c r="D29" s="2" t="e">
        <f>'TUNGGAKAN 2022'!#REF!</f>
        <v>#REF!</v>
      </c>
      <c r="E29" s="2" t="e">
        <f>'TUNGGAKAN 2022'!#REF!</f>
        <v>#REF!</v>
      </c>
      <c r="F29" s="2" t="e">
        <f>'TUNGGAKAN 2022'!#REF!</f>
        <v>#REF!</v>
      </c>
      <c r="G29" s="2" t="e">
        <f>'TUNGGAKAN 2022'!#REF!</f>
        <v>#REF!</v>
      </c>
      <c r="H29" s="2" t="e">
        <f>'TUNGGAKAN 2022'!#REF!</f>
        <v>#REF!</v>
      </c>
      <c r="I29" s="2" t="e">
        <f>'TUNGGAKAN 2022'!#REF!</f>
        <v>#REF!</v>
      </c>
      <c r="J29" s="2" t="e">
        <f>'TUNGGAKAN 2022'!#REF!</f>
        <v>#REF!</v>
      </c>
      <c r="K29" s="2" t="e">
        <f>'TUNGGAKAN 2022'!#REF!</f>
        <v>#REF!</v>
      </c>
      <c r="L29" s="3" t="e">
        <f>'TUNGGAKAN 2022'!#REF!</f>
        <v>#REF!</v>
      </c>
      <c r="M29" s="3" t="e">
        <f>'TUNGGAKAN 2022'!#REF!</f>
        <v>#REF!</v>
      </c>
    </row>
    <row r="30" spans="1:13">
      <c r="A30" t="e">
        <f>'TUNGGAKAN 2022'!#REF!</f>
        <v>#REF!</v>
      </c>
      <c r="B30" s="2" t="e">
        <f>'TUNGGAKAN 2022'!#REF!</f>
        <v>#REF!</v>
      </c>
      <c r="C30" s="2" t="e">
        <f>'TUNGGAKAN 2022'!#REF!</f>
        <v>#REF!</v>
      </c>
      <c r="D30" s="2" t="e">
        <f>'TUNGGAKAN 2022'!#REF!</f>
        <v>#REF!</v>
      </c>
      <c r="E30" s="2" t="e">
        <f>'TUNGGAKAN 2022'!#REF!</f>
        <v>#REF!</v>
      </c>
      <c r="F30" s="2" t="e">
        <f>'TUNGGAKAN 2022'!#REF!</f>
        <v>#REF!</v>
      </c>
      <c r="G30" s="2" t="e">
        <f>'TUNGGAKAN 2022'!#REF!</f>
        <v>#REF!</v>
      </c>
      <c r="H30" s="2" t="e">
        <f>'TUNGGAKAN 2022'!#REF!</f>
        <v>#REF!</v>
      </c>
      <c r="I30" s="2" t="e">
        <f>'TUNGGAKAN 2022'!#REF!</f>
        <v>#REF!</v>
      </c>
      <c r="J30" s="2" t="e">
        <f>'TUNGGAKAN 2022'!#REF!</f>
        <v>#REF!</v>
      </c>
      <c r="K30" s="2" t="e">
        <f>'TUNGGAKAN 2022'!#REF!</f>
        <v>#REF!</v>
      </c>
      <c r="L30" s="3" t="e">
        <f>'TUNGGAKAN 2022'!#REF!</f>
        <v>#REF!</v>
      </c>
      <c r="M30" s="3" t="e">
        <f>'TUNGGAKAN 2022'!#REF!</f>
        <v>#REF!</v>
      </c>
    </row>
    <row r="31" spans="1:13">
      <c r="A31" t="e">
        <f>'TUNGGAKAN 2022'!#REF!</f>
        <v>#REF!</v>
      </c>
      <c r="B31" s="3" t="e">
        <f>'TUNGGAKAN 2022'!#REF!</f>
        <v>#REF!</v>
      </c>
      <c r="C31" s="3" t="e">
        <f>'TUNGGAKAN 2022'!#REF!</f>
        <v>#REF!</v>
      </c>
      <c r="D31" s="3" t="e">
        <f>'TUNGGAKAN 2022'!#REF!</f>
        <v>#REF!</v>
      </c>
      <c r="E31" s="3" t="e">
        <f>'TUNGGAKAN 2022'!#REF!</f>
        <v>#REF!</v>
      </c>
      <c r="F31" s="3" t="e">
        <f>'TUNGGAKAN 2022'!#REF!</f>
        <v>#REF!</v>
      </c>
      <c r="G31" s="3" t="e">
        <f>'TUNGGAKAN 2022'!#REF!</f>
        <v>#REF!</v>
      </c>
      <c r="H31" s="3" t="e">
        <f>'TUNGGAKAN 2022'!#REF!</f>
        <v>#REF!</v>
      </c>
      <c r="I31" s="3" t="e">
        <f>'TUNGGAKAN 2022'!#REF!</f>
        <v>#REF!</v>
      </c>
      <c r="J31" s="3" t="e">
        <f>'TUNGGAKAN 2022'!#REF!</f>
        <v>#REF!</v>
      </c>
      <c r="K31" s="3" t="e">
        <f>'TUNGGAKAN 2022'!#REF!</f>
        <v>#REF!</v>
      </c>
      <c r="L31" s="3" t="e">
        <f>'TUNGGAKAN 2022'!#REF!</f>
        <v>#REF!</v>
      </c>
      <c r="M31" s="3" t="e">
        <f>'TUNGGAKAN 2022'!#REF!</f>
        <v>#REF!</v>
      </c>
    </row>
    <row r="48" spans="1:13">
      <c r="A48" t="s">
        <v>85</v>
      </c>
      <c r="B48" t="s">
        <v>16</v>
      </c>
      <c r="C48" t="s">
        <v>17</v>
      </c>
      <c r="D48" t="s">
        <v>78</v>
      </c>
      <c r="E48" t="s">
        <v>19</v>
      </c>
      <c r="F48" t="s">
        <v>79</v>
      </c>
      <c r="G48" t="s">
        <v>21</v>
      </c>
      <c r="H48" t="s">
        <v>22</v>
      </c>
      <c r="I48" t="s">
        <v>80</v>
      </c>
      <c r="J48" t="s">
        <v>24</v>
      </c>
      <c r="K48" t="s">
        <v>81</v>
      </c>
      <c r="L48" t="s">
        <v>26</v>
      </c>
      <c r="M48" t="s">
        <v>82</v>
      </c>
    </row>
    <row r="49" spans="1:13">
      <c r="A49" t="e">
        <f>'TUNGGAKAN 2022'!#REF!</f>
        <v>#REF!</v>
      </c>
      <c r="B49" s="2" t="e">
        <f>'TUNGGAKAN 2022'!#REF!</f>
        <v>#REF!</v>
      </c>
      <c r="C49" s="2" t="e">
        <f>'TUNGGAKAN 2022'!#REF!</f>
        <v>#REF!</v>
      </c>
      <c r="D49" s="2" t="e">
        <f>'TUNGGAKAN 2022'!#REF!</f>
        <v>#REF!</v>
      </c>
      <c r="E49" s="2" t="e">
        <f>'TUNGGAKAN 2022'!#REF!</f>
        <v>#REF!</v>
      </c>
      <c r="F49" s="2" t="e">
        <f>'TUNGGAKAN 2022'!#REF!</f>
        <v>#REF!</v>
      </c>
      <c r="G49" s="2" t="e">
        <f>'TUNGGAKAN 2022'!#REF!</f>
        <v>#REF!</v>
      </c>
      <c r="H49" s="2" t="e">
        <f>'TUNGGAKAN 2022'!#REF!</f>
        <v>#REF!</v>
      </c>
      <c r="I49" s="2" t="e">
        <f>'TUNGGAKAN 2022'!#REF!</f>
        <v>#REF!</v>
      </c>
      <c r="J49" s="2" t="e">
        <f>'TUNGGAKAN 2022'!#REF!</f>
        <v>#REF!</v>
      </c>
      <c r="K49" s="2" t="e">
        <f>'TUNGGAKAN 2022'!#REF!</f>
        <v>#REF!</v>
      </c>
      <c r="L49" s="2" t="e">
        <f>'TUNGGAKAN 2022'!#REF!</f>
        <v>#REF!</v>
      </c>
      <c r="M49" s="2" t="e">
        <f>'TUNGGAKAN 2022'!#REF!</f>
        <v>#REF!</v>
      </c>
    </row>
    <row r="50" spans="1:13">
      <c r="A50" t="e">
        <f>'TUNGGAKAN 2022'!#REF!</f>
        <v>#REF!</v>
      </c>
      <c r="B50" s="2" t="e">
        <f>'TUNGGAKAN 2022'!#REF!</f>
        <v>#REF!</v>
      </c>
      <c r="C50" s="2" t="e">
        <f>'TUNGGAKAN 2022'!#REF!</f>
        <v>#REF!</v>
      </c>
      <c r="D50" s="2" t="e">
        <f>'TUNGGAKAN 2022'!#REF!</f>
        <v>#REF!</v>
      </c>
      <c r="E50" s="2" t="e">
        <f>'TUNGGAKAN 2022'!#REF!</f>
        <v>#REF!</v>
      </c>
      <c r="F50" s="2" t="e">
        <f>'TUNGGAKAN 2022'!#REF!</f>
        <v>#REF!</v>
      </c>
      <c r="G50" s="2" t="e">
        <f>'TUNGGAKAN 2022'!#REF!</f>
        <v>#REF!</v>
      </c>
      <c r="H50" s="2" t="e">
        <f>'TUNGGAKAN 2022'!#REF!</f>
        <v>#REF!</v>
      </c>
      <c r="I50" s="2" t="e">
        <f>'TUNGGAKAN 2022'!#REF!</f>
        <v>#REF!</v>
      </c>
      <c r="J50" s="2" t="e">
        <f>'TUNGGAKAN 2022'!#REF!</f>
        <v>#REF!</v>
      </c>
      <c r="K50" s="2" t="e">
        <f>'TUNGGAKAN 2022'!#REF!</f>
        <v>#REF!</v>
      </c>
      <c r="L50" s="2" t="e">
        <f>'TUNGGAKAN 2022'!#REF!</f>
        <v>#REF!</v>
      </c>
      <c r="M50" s="2" t="e">
        <f>'TUNGGAKAN 2022'!#REF!</f>
        <v>#REF!</v>
      </c>
    </row>
    <row r="51" spans="1:13">
      <c r="A51" t="e">
        <f>'TUNGGAKAN 2022'!#REF!</f>
        <v>#REF!</v>
      </c>
      <c r="B51" s="2" t="e">
        <f>'TUNGGAKAN 2022'!#REF!</f>
        <v>#REF!</v>
      </c>
      <c r="C51" s="2" t="e">
        <f>'TUNGGAKAN 2022'!#REF!</f>
        <v>#REF!</v>
      </c>
      <c r="D51" s="2" t="e">
        <f>'TUNGGAKAN 2022'!#REF!</f>
        <v>#REF!</v>
      </c>
      <c r="E51" s="2" t="e">
        <f>'TUNGGAKAN 2022'!#REF!</f>
        <v>#REF!</v>
      </c>
      <c r="F51" s="2" t="e">
        <f>'TUNGGAKAN 2022'!#REF!</f>
        <v>#REF!</v>
      </c>
      <c r="G51" s="2" t="e">
        <f>'TUNGGAKAN 2022'!#REF!</f>
        <v>#REF!</v>
      </c>
      <c r="H51" s="2" t="e">
        <f>'TUNGGAKAN 2022'!#REF!</f>
        <v>#REF!</v>
      </c>
      <c r="I51" s="2" t="e">
        <f>'TUNGGAKAN 2022'!#REF!</f>
        <v>#REF!</v>
      </c>
      <c r="J51" s="2" t="e">
        <f>'TUNGGAKAN 2022'!#REF!</f>
        <v>#REF!</v>
      </c>
      <c r="K51" s="2" t="e">
        <f>'TUNGGAKAN 2022'!#REF!</f>
        <v>#REF!</v>
      </c>
      <c r="L51" s="2" t="e">
        <f>'TUNGGAKAN 2022'!#REF!</f>
        <v>#REF!</v>
      </c>
      <c r="M51" s="2" t="e">
        <f>'TUNGGAKAN 2022'!#REF!</f>
        <v>#REF!</v>
      </c>
    </row>
    <row r="68" spans="1:13">
      <c r="A68" t="e">
        <f>'TUNGGAKAN 2022'!#REF!</f>
        <v>#REF!</v>
      </c>
      <c r="B68" t="s">
        <v>16</v>
      </c>
      <c r="C68" t="s">
        <v>17</v>
      </c>
      <c r="D68" t="s">
        <v>78</v>
      </c>
      <c r="E68" t="s">
        <v>19</v>
      </c>
      <c r="F68" t="s">
        <v>79</v>
      </c>
      <c r="G68" t="s">
        <v>21</v>
      </c>
      <c r="H68" t="s">
        <v>22</v>
      </c>
      <c r="I68" t="s">
        <v>80</v>
      </c>
      <c r="J68" t="s">
        <v>24</v>
      </c>
      <c r="K68" t="s">
        <v>81</v>
      </c>
      <c r="L68" t="s">
        <v>26</v>
      </c>
      <c r="M68" t="s">
        <v>82</v>
      </c>
    </row>
    <row r="69" spans="1:13">
      <c r="A69" t="e">
        <f>'TUNGGAKAN 2022'!#REF!</f>
        <v>#REF!</v>
      </c>
      <c r="B69" s="2" t="e">
        <f>'TUNGGAKAN 2022'!#REF!</f>
        <v>#REF!</v>
      </c>
      <c r="C69" s="3" t="e">
        <f>'TUNGGAKAN 2022'!#REF!</f>
        <v>#REF!</v>
      </c>
      <c r="D69" s="2" t="e">
        <f>'TUNGGAKAN 2022'!#REF!</f>
        <v>#REF!</v>
      </c>
      <c r="E69" s="2" t="e">
        <f>'TUNGGAKAN 2022'!#REF!</f>
        <v>#REF!</v>
      </c>
      <c r="F69" s="2" t="e">
        <f>'TUNGGAKAN 2022'!#REF!</f>
        <v>#REF!</v>
      </c>
      <c r="G69" s="2" t="e">
        <f>'TUNGGAKAN 2022'!#REF!</f>
        <v>#REF!</v>
      </c>
      <c r="H69" s="2" t="e">
        <f>'TUNGGAKAN 2022'!#REF!</f>
        <v>#REF!</v>
      </c>
      <c r="I69" s="2" t="e">
        <f>'TUNGGAKAN 2022'!#REF!</f>
        <v>#REF!</v>
      </c>
      <c r="J69" s="2" t="e">
        <f>'TUNGGAKAN 2022'!#REF!</f>
        <v>#REF!</v>
      </c>
      <c r="K69" s="2" t="e">
        <f>'TUNGGAKAN 2022'!#REF!</f>
        <v>#REF!</v>
      </c>
      <c r="L69" s="2" t="e">
        <f>'TUNGGAKAN 2022'!#REF!</f>
        <v>#REF!</v>
      </c>
      <c r="M69" s="3" t="e">
        <f>'TUNGGAKAN 2022'!#REF!</f>
        <v>#REF!</v>
      </c>
    </row>
    <row r="70" spans="1:13">
      <c r="A70" t="e">
        <f>'TUNGGAKAN 2022'!#REF!</f>
        <v>#REF!</v>
      </c>
      <c r="B70" s="2" t="e">
        <f>'TUNGGAKAN 2022'!#REF!</f>
        <v>#REF!</v>
      </c>
      <c r="C70" s="2" t="e">
        <f>'TUNGGAKAN 2022'!#REF!</f>
        <v>#REF!</v>
      </c>
      <c r="D70" s="2" t="e">
        <f>'TUNGGAKAN 2022'!#REF!</f>
        <v>#REF!</v>
      </c>
      <c r="E70" s="2" t="e">
        <f>'TUNGGAKAN 2022'!#REF!</f>
        <v>#REF!</v>
      </c>
      <c r="F70" s="2" t="e">
        <f>'TUNGGAKAN 2022'!#REF!</f>
        <v>#REF!</v>
      </c>
      <c r="G70" s="2" t="e">
        <f>'TUNGGAKAN 2022'!#REF!</f>
        <v>#REF!</v>
      </c>
      <c r="H70" s="2" t="e">
        <f>'TUNGGAKAN 2022'!#REF!</f>
        <v>#REF!</v>
      </c>
      <c r="I70" s="2" t="e">
        <f>'TUNGGAKAN 2022'!#REF!</f>
        <v>#REF!</v>
      </c>
      <c r="J70" s="2" t="e">
        <f>'TUNGGAKAN 2022'!#REF!</f>
        <v>#REF!</v>
      </c>
      <c r="K70" s="2" t="e">
        <f>'TUNGGAKAN 2022'!#REF!</f>
        <v>#REF!</v>
      </c>
      <c r="L70" s="2" t="e">
        <f>'TUNGGAKAN 2022'!#REF!</f>
        <v>#REF!</v>
      </c>
      <c r="M70" s="3" t="e">
        <f>'TUNGGAKAN 2022'!#REF!</f>
        <v>#REF!</v>
      </c>
    </row>
    <row r="88" spans="1:1">
      <c r="A88" t="s">
        <v>87</v>
      </c>
    </row>
    <row r="89" spans="1:1">
      <c r="A89" t="e">
        <f>'TUNGGAKAN 2022'!#REF!</f>
        <v>#REF!</v>
      </c>
    </row>
    <row r="90" spans="1:13">
      <c r="A90" t="s">
        <v>56</v>
      </c>
      <c r="B90" t="s">
        <v>16</v>
      </c>
      <c r="C90" t="s">
        <v>17</v>
      </c>
      <c r="D90" t="s">
        <v>78</v>
      </c>
      <c r="E90" t="s">
        <v>19</v>
      </c>
      <c r="F90" t="s">
        <v>79</v>
      </c>
      <c r="G90" t="s">
        <v>21</v>
      </c>
      <c r="H90" t="s">
        <v>22</v>
      </c>
      <c r="I90" t="s">
        <v>80</v>
      </c>
      <c r="J90" t="s">
        <v>24</v>
      </c>
      <c r="K90" t="s">
        <v>81</v>
      </c>
      <c r="L90" t="s">
        <v>26</v>
      </c>
      <c r="M90" t="s">
        <v>82</v>
      </c>
    </row>
    <row r="91" spans="1:13">
      <c r="A91" t="e">
        <f>'TUNGGAKAN 2022'!#REF!</f>
        <v>#REF!</v>
      </c>
      <c r="B91" s="2" t="e">
        <f>'TUNGGAKAN 2022'!#REF!</f>
        <v>#REF!</v>
      </c>
      <c r="C91" s="2" t="e">
        <f>'TUNGGAKAN 2022'!#REF!</f>
        <v>#REF!</v>
      </c>
      <c r="D91" s="2" t="e">
        <f>'TUNGGAKAN 2022'!#REF!</f>
        <v>#REF!</v>
      </c>
      <c r="E91" s="2" t="e">
        <f>'TUNGGAKAN 2022'!#REF!</f>
        <v>#REF!</v>
      </c>
      <c r="F91" s="2" t="e">
        <f>'TUNGGAKAN 2022'!#REF!</f>
        <v>#REF!</v>
      </c>
      <c r="G91" s="2" t="e">
        <f>'TUNGGAKAN 2022'!#REF!</f>
        <v>#REF!</v>
      </c>
      <c r="H91" s="2" t="e">
        <f>'TUNGGAKAN 2022'!#REF!</f>
        <v>#REF!</v>
      </c>
      <c r="I91" s="3" t="e">
        <f>'TUNGGAKAN 2022'!#REF!</f>
        <v>#REF!</v>
      </c>
      <c r="J91" s="2" t="e">
        <f>'TUNGGAKAN 2022'!#REF!</f>
        <v>#REF!</v>
      </c>
      <c r="K91" s="2" t="e">
        <f>'TUNGGAKAN 2022'!#REF!</f>
        <v>#REF!</v>
      </c>
      <c r="L91" s="2" t="e">
        <f>'TUNGGAKAN 2022'!#REF!</f>
        <v>#REF!</v>
      </c>
      <c r="M91" s="3" t="e">
        <f>'TUNGGAKAN 2022'!#REF!</f>
        <v>#REF!</v>
      </c>
    </row>
    <row r="92" spans="1:13">
      <c r="A92" t="e">
        <f>'TUNGGAKAN 2022'!#REF!</f>
        <v>#REF!</v>
      </c>
      <c r="B92" s="2" t="e">
        <f>'TUNGGAKAN 2022'!#REF!</f>
        <v>#REF!</v>
      </c>
      <c r="C92" s="2" t="e">
        <f>'TUNGGAKAN 2022'!#REF!</f>
        <v>#REF!</v>
      </c>
      <c r="D92" s="2" t="e">
        <f>'TUNGGAKAN 2022'!#REF!</f>
        <v>#REF!</v>
      </c>
      <c r="E92" s="2" t="e">
        <f>'TUNGGAKAN 2022'!#REF!</f>
        <v>#REF!</v>
      </c>
      <c r="F92" s="2" t="e">
        <f>'TUNGGAKAN 2022'!#REF!</f>
        <v>#REF!</v>
      </c>
      <c r="G92" s="2" t="e">
        <f>'TUNGGAKAN 2022'!#REF!</f>
        <v>#REF!</v>
      </c>
      <c r="H92" s="3" t="e">
        <f>'TUNGGAKAN 2022'!#REF!</f>
        <v>#REF!</v>
      </c>
      <c r="I92" s="3" t="e">
        <f>'TUNGGAKAN 2022'!#REF!</f>
        <v>#REF!</v>
      </c>
      <c r="J92" s="2" t="e">
        <f>'TUNGGAKAN 2022'!#REF!</f>
        <v>#REF!</v>
      </c>
      <c r="K92" s="2" t="e">
        <f>'TUNGGAKAN 2022'!#REF!</f>
        <v>#REF!</v>
      </c>
      <c r="L92" s="3" t="e">
        <f>'TUNGGAKAN 2022'!#REF!</f>
        <v>#REF!</v>
      </c>
      <c r="M92" s="3" t="e">
        <f>'TUNGGAKAN 2022'!#REF!</f>
        <v>#REF!</v>
      </c>
    </row>
    <row r="93" spans="1:13">
      <c r="A93" t="e">
        <f>'TUNGGAKAN 2022'!#REF!</f>
        <v>#REF!</v>
      </c>
      <c r="B93" s="2" t="e">
        <f>'TUNGGAKAN 2022'!#REF!</f>
        <v>#REF!</v>
      </c>
      <c r="C93" s="2" t="e">
        <f>'TUNGGAKAN 2022'!#REF!</f>
        <v>#REF!</v>
      </c>
      <c r="D93" s="2" t="e">
        <f>'TUNGGAKAN 2022'!#REF!</f>
        <v>#REF!</v>
      </c>
      <c r="E93" s="2" t="e">
        <f>'TUNGGAKAN 2022'!#REF!</f>
        <v>#REF!</v>
      </c>
      <c r="F93" s="2" t="e">
        <f>'TUNGGAKAN 2022'!#REF!</f>
        <v>#REF!</v>
      </c>
      <c r="G93" s="2" t="e">
        <f>'TUNGGAKAN 2022'!#REF!</f>
        <v>#REF!</v>
      </c>
      <c r="H93" s="2" t="e">
        <f>'TUNGGAKAN 2022'!#REF!</f>
        <v>#REF!</v>
      </c>
      <c r="I93" s="2" t="e">
        <f>'TUNGGAKAN 2022'!#REF!</f>
        <v>#REF!</v>
      </c>
      <c r="J93" s="2" t="e">
        <f>'TUNGGAKAN 2022'!#REF!</f>
        <v>#REF!</v>
      </c>
      <c r="K93" s="2" t="e">
        <f>'TUNGGAKAN 2022'!#REF!</f>
        <v>#REF!</v>
      </c>
      <c r="L93" s="3" t="e">
        <f>'TUNGGAKAN 2022'!#REF!</f>
        <v>#REF!</v>
      </c>
      <c r="M93" s="3" t="e">
        <f>'TUNGGAKAN 2022'!#REF!</f>
        <v>#REF!</v>
      </c>
    </row>
    <row r="94" spans="1:13">
      <c r="A94" t="e">
        <f>'TUNGGAKAN 2022'!#REF!</f>
        <v>#REF!</v>
      </c>
      <c r="B94" s="2" t="e">
        <f>'TUNGGAKAN 2022'!#REF!</f>
        <v>#REF!</v>
      </c>
      <c r="C94" s="2" t="e">
        <f>'TUNGGAKAN 2022'!#REF!</f>
        <v>#REF!</v>
      </c>
      <c r="D94" s="2" t="e">
        <f>'TUNGGAKAN 2022'!#REF!</f>
        <v>#REF!</v>
      </c>
      <c r="E94" s="2" t="e">
        <f>'TUNGGAKAN 2022'!#REF!</f>
        <v>#REF!</v>
      </c>
      <c r="F94" s="2" t="e">
        <f>'TUNGGAKAN 2022'!#REF!</f>
        <v>#REF!</v>
      </c>
      <c r="G94" s="2" t="e">
        <f>'TUNGGAKAN 2022'!#REF!</f>
        <v>#REF!</v>
      </c>
      <c r="H94" s="2" t="e">
        <f>'TUNGGAKAN 2022'!#REF!</f>
        <v>#REF!</v>
      </c>
      <c r="I94" s="2" t="e">
        <f>'TUNGGAKAN 2022'!#REF!</f>
        <v>#REF!</v>
      </c>
      <c r="J94" s="2" t="e">
        <f>'TUNGGAKAN 2022'!#REF!</f>
        <v>#REF!</v>
      </c>
      <c r="K94" s="2" t="e">
        <f>'TUNGGAKAN 2022'!#REF!</f>
        <v>#REF!</v>
      </c>
      <c r="L94" s="2" t="e">
        <f>'TUNGGAKAN 2022'!#REF!</f>
        <v>#REF!</v>
      </c>
      <c r="M94" s="3" t="e">
        <f>'TUNGGAKAN 2022'!#REF!</f>
        <v>#REF!</v>
      </c>
    </row>
    <row r="95" spans="1:13">
      <c r="A95" t="e">
        <f>'TUNGGAKAN 2022'!#REF!</f>
        <v>#REF!</v>
      </c>
      <c r="B95" s="3" t="e">
        <f>'TUNGGAKAN 2022'!#REF!</f>
        <v>#REF!</v>
      </c>
      <c r="C95" s="3" t="e">
        <f>'TUNGGAKAN 2022'!#REF!</f>
        <v>#REF!</v>
      </c>
      <c r="D95" s="3" t="e">
        <f>'TUNGGAKAN 2022'!#REF!</f>
        <v>#REF!</v>
      </c>
      <c r="E95" s="3" t="e">
        <f>'TUNGGAKAN 2022'!#REF!</f>
        <v>#REF!</v>
      </c>
      <c r="F95" s="3" t="e">
        <f>'TUNGGAKAN 2022'!#REF!</f>
        <v>#REF!</v>
      </c>
      <c r="G95" s="3" t="e">
        <f>'TUNGGAKAN 2022'!#REF!</f>
        <v>#REF!</v>
      </c>
      <c r="H95" s="3" t="e">
        <f>'TUNGGAKAN 2022'!#REF!</f>
        <v>#REF!</v>
      </c>
      <c r="I95" s="3" t="e">
        <f>'TUNGGAKAN 2022'!#REF!</f>
        <v>#REF!</v>
      </c>
      <c r="J95" s="3" t="e">
        <f>'TUNGGAKAN 2022'!#REF!</f>
        <v>#REF!</v>
      </c>
      <c r="K95" s="3" t="e">
        <f>'TUNGGAKAN 2022'!#REF!</f>
        <v>#REF!</v>
      </c>
      <c r="L95" s="3" t="e">
        <f>'TUNGGAKAN 2022'!#REF!</f>
        <v>#REF!</v>
      </c>
      <c r="M95" s="3" t="e">
        <f>'TUNGGAKAN 2022'!#REF!</f>
        <v>#REF!</v>
      </c>
    </row>
    <row r="113" spans="1:1">
      <c r="A113" t="e">
        <f>'TUNGGAKAN 2022'!#REF!</f>
        <v>#REF!</v>
      </c>
    </row>
    <row r="114" spans="1:13">
      <c r="A114" t="s">
        <v>56</v>
      </c>
      <c r="B114" t="s">
        <v>16</v>
      </c>
      <c r="C114" t="s">
        <v>17</v>
      </c>
      <c r="D114" t="s">
        <v>78</v>
      </c>
      <c r="E114" t="s">
        <v>19</v>
      </c>
      <c r="F114" t="s">
        <v>79</v>
      </c>
      <c r="G114" t="s">
        <v>21</v>
      </c>
      <c r="H114" t="s">
        <v>22</v>
      </c>
      <c r="I114" t="s">
        <v>80</v>
      </c>
      <c r="J114" t="s">
        <v>24</v>
      </c>
      <c r="K114" t="s">
        <v>81</v>
      </c>
      <c r="L114" t="s">
        <v>26</v>
      </c>
      <c r="M114" t="s">
        <v>82</v>
      </c>
    </row>
    <row r="115" spans="1:13">
      <c r="A115" t="e">
        <f>'TUNGGAKAN 2022'!#REF!</f>
        <v>#REF!</v>
      </c>
      <c r="B115" s="2" t="e">
        <f>'TUNGGAKAN 2022'!#REF!</f>
        <v>#REF!</v>
      </c>
      <c r="C115" s="2" t="e">
        <f>'TUNGGAKAN 2022'!#REF!</f>
        <v>#REF!</v>
      </c>
      <c r="D115" s="2" t="e">
        <f>'TUNGGAKAN 2022'!#REF!</f>
        <v>#REF!</v>
      </c>
      <c r="E115" s="2" t="e">
        <f>'TUNGGAKAN 2022'!#REF!</f>
        <v>#REF!</v>
      </c>
      <c r="F115" s="2" t="e">
        <f>'TUNGGAKAN 2022'!#REF!</f>
        <v>#REF!</v>
      </c>
      <c r="G115" s="2" t="e">
        <f>'TUNGGAKAN 2022'!#REF!</f>
        <v>#REF!</v>
      </c>
      <c r="H115" s="2" t="e">
        <f>'TUNGGAKAN 2022'!#REF!</f>
        <v>#REF!</v>
      </c>
      <c r="I115" s="2" t="e">
        <f>'TUNGGAKAN 2022'!#REF!</f>
        <v>#REF!</v>
      </c>
      <c r="J115" s="2" t="e">
        <f>'TUNGGAKAN 2022'!#REF!</f>
        <v>#REF!</v>
      </c>
      <c r="K115" s="2" t="e">
        <f>'TUNGGAKAN 2022'!#REF!</f>
        <v>#REF!</v>
      </c>
      <c r="L115" s="2" t="e">
        <f>'TUNGGAKAN 2022'!#REF!</f>
        <v>#REF!</v>
      </c>
      <c r="M115" s="3" t="e">
        <f>'TUNGGAKAN 2022'!#REF!</f>
        <v>#REF!</v>
      </c>
    </row>
    <row r="116" spans="1:13">
      <c r="A116" t="e">
        <f>'TUNGGAKAN 2022'!#REF!</f>
        <v>#REF!</v>
      </c>
      <c r="B116" s="2" t="e">
        <f>'TUNGGAKAN 2022'!#REF!</f>
        <v>#REF!</v>
      </c>
      <c r="C116" s="2" t="e">
        <f>'TUNGGAKAN 2022'!#REF!</f>
        <v>#REF!</v>
      </c>
      <c r="D116" s="2" t="e">
        <f>'TUNGGAKAN 2022'!#REF!</f>
        <v>#REF!</v>
      </c>
      <c r="E116" s="2" t="e">
        <f>'TUNGGAKAN 2022'!#REF!</f>
        <v>#REF!</v>
      </c>
      <c r="F116" s="2" t="e">
        <f>'TUNGGAKAN 2022'!#REF!</f>
        <v>#REF!</v>
      </c>
      <c r="G116" s="2" t="e">
        <f>'TUNGGAKAN 2022'!#REF!</f>
        <v>#REF!</v>
      </c>
      <c r="H116" s="2" t="e">
        <f>'TUNGGAKAN 2022'!#REF!</f>
        <v>#REF!</v>
      </c>
      <c r="I116" s="2" t="e">
        <f>'TUNGGAKAN 2022'!#REF!</f>
        <v>#REF!</v>
      </c>
      <c r="J116" s="2" t="e">
        <f>'TUNGGAKAN 2022'!#REF!</f>
        <v>#REF!</v>
      </c>
      <c r="K116" s="2" t="e">
        <f>'TUNGGAKAN 2022'!#REF!</f>
        <v>#REF!</v>
      </c>
      <c r="L116" s="2" t="e">
        <f>'TUNGGAKAN 2022'!#REF!</f>
        <v>#REF!</v>
      </c>
      <c r="M116" s="3" t="e">
        <f>'TUNGGAKAN 2022'!#REF!</f>
        <v>#REF!</v>
      </c>
    </row>
    <row r="117" spans="1:13">
      <c r="A117" t="e">
        <f>'TUNGGAKAN 2022'!#REF!</f>
        <v>#REF!</v>
      </c>
      <c r="B117" s="2" t="e">
        <f>'TUNGGAKAN 2022'!#REF!</f>
        <v>#REF!</v>
      </c>
      <c r="C117" s="2" t="e">
        <f>'TUNGGAKAN 2022'!#REF!</f>
        <v>#REF!</v>
      </c>
      <c r="D117" s="2" t="e">
        <f>'TUNGGAKAN 2022'!#REF!</f>
        <v>#REF!</v>
      </c>
      <c r="E117" s="2" t="e">
        <f>'TUNGGAKAN 2022'!#REF!</f>
        <v>#REF!</v>
      </c>
      <c r="F117" s="2" t="e">
        <f>'TUNGGAKAN 2022'!#REF!</f>
        <v>#REF!</v>
      </c>
      <c r="G117" s="2" t="e">
        <f>'TUNGGAKAN 2022'!#REF!</f>
        <v>#REF!</v>
      </c>
      <c r="H117" s="2" t="e">
        <f>'TUNGGAKAN 2022'!#REF!</f>
        <v>#REF!</v>
      </c>
      <c r="I117" s="2" t="e">
        <f>'TUNGGAKAN 2022'!#REF!</f>
        <v>#REF!</v>
      </c>
      <c r="J117" s="2" t="e">
        <f>'TUNGGAKAN 2022'!#REF!</f>
        <v>#REF!</v>
      </c>
      <c r="K117" s="2" t="e">
        <f>'TUNGGAKAN 2022'!#REF!</f>
        <v>#REF!</v>
      </c>
      <c r="L117" s="3" t="e">
        <f>'TUNGGAKAN 2022'!#REF!</f>
        <v>#REF!</v>
      </c>
      <c r="M117" s="3" t="e">
        <f>'TUNGGAKAN 2022'!#REF!</f>
        <v>#REF!</v>
      </c>
    </row>
    <row r="118" spans="1:13">
      <c r="A118" t="e">
        <f>'TUNGGAKAN 2022'!#REF!</f>
        <v>#REF!</v>
      </c>
      <c r="B118" s="2" t="e">
        <f>'TUNGGAKAN 2022'!#REF!</f>
        <v>#REF!</v>
      </c>
      <c r="C118" s="2" t="e">
        <f>'TUNGGAKAN 2022'!#REF!</f>
        <v>#REF!</v>
      </c>
      <c r="D118" s="2" t="e">
        <f>'TUNGGAKAN 2022'!#REF!</f>
        <v>#REF!</v>
      </c>
      <c r="E118" s="2" t="e">
        <f>'TUNGGAKAN 2022'!#REF!</f>
        <v>#REF!</v>
      </c>
      <c r="F118" s="2" t="e">
        <f>'TUNGGAKAN 2022'!#REF!</f>
        <v>#REF!</v>
      </c>
      <c r="G118" s="2" t="e">
        <f>'TUNGGAKAN 2022'!#REF!</f>
        <v>#REF!</v>
      </c>
      <c r="H118" s="2" t="e">
        <f>'TUNGGAKAN 2022'!#REF!</f>
        <v>#REF!</v>
      </c>
      <c r="I118" s="2" t="e">
        <f>'TUNGGAKAN 2022'!#REF!</f>
        <v>#REF!</v>
      </c>
      <c r="J118" s="2" t="e">
        <f>'TUNGGAKAN 2022'!#REF!</f>
        <v>#REF!</v>
      </c>
      <c r="K118" s="3" t="e">
        <f>'TUNGGAKAN 2022'!#REF!</f>
        <v>#REF!</v>
      </c>
      <c r="L118" s="3" t="e">
        <f>'TUNGGAKAN 2022'!#REF!</f>
        <v>#REF!</v>
      </c>
      <c r="M118" s="3" t="e">
        <f>'TUNGGAKAN 2022'!#REF!</f>
        <v>#REF!</v>
      </c>
    </row>
    <row r="135" spans="1:13">
      <c r="A135" t="str">
        <f>'TUNGGAKAN 2022'!A6</f>
        <v>PIC SHAFIKA</v>
      </c>
      <c r="B135" t="s">
        <v>16</v>
      </c>
      <c r="C135" t="s">
        <v>17</v>
      </c>
      <c r="D135" t="s">
        <v>78</v>
      </c>
      <c r="E135" t="s">
        <v>19</v>
      </c>
      <c r="F135" t="s">
        <v>79</v>
      </c>
      <c r="G135" t="s">
        <v>21</v>
      </c>
      <c r="H135" t="s">
        <v>22</v>
      </c>
      <c r="I135" t="s">
        <v>80</v>
      </c>
      <c r="J135" t="s">
        <v>24</v>
      </c>
      <c r="K135" t="s">
        <v>81</v>
      </c>
      <c r="L135" t="s">
        <v>26</v>
      </c>
      <c r="M135" t="s">
        <v>82</v>
      </c>
    </row>
    <row r="136" spans="1:13">
      <c r="A136" t="str">
        <f>'TUNGGAKAN 2022'!C8</f>
        <v>JLN KERETAPI LAMA, KAPAR</v>
      </c>
      <c r="B136" s="2" t="str">
        <f>'TUNGGAKAN 2022'!C10</f>
        <v>RM0.00</v>
      </c>
      <c r="C136" s="2" t="str">
        <f>'TUNGGAKAN 2022'!C11</f>
        <v>RM0.00</v>
      </c>
      <c r="D136" s="2" t="str">
        <f>'TUNGGAKAN 2022'!C12</f>
        <v>RM0.00</v>
      </c>
      <c r="E136" s="2" t="str">
        <f>'TUNGGAKAN 2022'!C13</f>
        <v>RM0.00</v>
      </c>
      <c r="F136" s="2" t="str">
        <f>'TUNGGAKAN 2022'!C14</f>
        <v>RM0.00</v>
      </c>
      <c r="G136" s="2" t="str">
        <f>'TUNGGAKAN 2022'!C15</f>
        <v>RM0.00</v>
      </c>
      <c r="H136" s="2">
        <f>'TUNGGAKAN 2022'!C16</f>
        <v>100</v>
      </c>
      <c r="I136" s="3">
        <f>'TUNGGAKAN 2022'!C17</f>
        <v>0</v>
      </c>
      <c r="J136" s="2">
        <f>'TUNGGAKAN 2022'!C18</f>
        <v>450</v>
      </c>
      <c r="K136" s="2">
        <f>'TUNGGAKAN 2022'!C19</f>
        <v>150</v>
      </c>
      <c r="L136" s="2">
        <f>'TUNGGAKAN 2022'!C20</f>
        <v>600</v>
      </c>
      <c r="M136" s="3">
        <f>'TUNGGAKAN 2022'!C21</f>
        <v>1200</v>
      </c>
    </row>
    <row r="137" spans="1:13">
      <c r="A137" t="str">
        <f>'TUNGGAKAN 2022'!E8</f>
        <v>ALPINIA</v>
      </c>
      <c r="B137" s="2" t="str">
        <f>'TUNGGAKAN 2022'!E10</f>
        <v>RM0.00</v>
      </c>
      <c r="C137" s="2" t="str">
        <f>'TUNGGAKAN 2022'!E11</f>
        <v>RM0.00</v>
      </c>
      <c r="D137" s="2" t="str">
        <f>'TUNGGAKAN 2022'!E12</f>
        <v>RM0.00</v>
      </c>
      <c r="E137" s="2" t="str">
        <f>'TUNGGAKAN 2022'!E13</f>
        <v>RM0.00</v>
      </c>
      <c r="F137" s="2" t="str">
        <f>'TUNGGAKAN 2022'!E14</f>
        <v>RM0.00</v>
      </c>
      <c r="G137" s="2" t="str">
        <f>'TUNGGAKAN 2022'!E15</f>
        <v>RM0.00</v>
      </c>
      <c r="H137" s="2" t="str">
        <f>'TUNGGAKAN 2022'!E16</f>
        <v>RM0.00</v>
      </c>
      <c r="I137" s="2">
        <f>'TUNGGAKAN 2022'!E17</f>
        <v>0</v>
      </c>
      <c r="J137" s="2">
        <f>'TUNGGAKAN 2022'!E18</f>
        <v>0</v>
      </c>
      <c r="K137" s="2">
        <f>'TUNGGAKAN 2022'!E19</f>
        <v>0</v>
      </c>
      <c r="L137" s="2">
        <f>'TUNGGAKAN 2022'!E20</f>
        <v>0</v>
      </c>
      <c r="M137" s="3">
        <f>'TUNGGAKAN 2022'!E21</f>
        <v>0</v>
      </c>
    </row>
    <row r="138" spans="1:13">
      <c r="A138" t="str">
        <f>'TUNGGAKAN 2022'!G8</f>
        <v>DAMAI UTAMA</v>
      </c>
      <c r="B138" s="2" t="str">
        <f>'TUNGGAKAN 2022'!G10</f>
        <v>RM0.00</v>
      </c>
      <c r="C138" s="2" t="str">
        <f>'TUNGGAKAN 2022'!G11</f>
        <v>RM0.00</v>
      </c>
      <c r="D138" s="2" t="str">
        <f>'TUNGGAKAN 2022'!G12</f>
        <v>RM0.00</v>
      </c>
      <c r="E138" s="2" t="str">
        <f>'TUNGGAKAN 2022'!G13</f>
        <v>RM0.00</v>
      </c>
      <c r="F138" s="2" t="str">
        <f>'TUNGGAKAN 2022'!G14</f>
        <v>RM0.00</v>
      </c>
      <c r="G138" s="2" t="str">
        <f>'TUNGGAKAN 2022'!G15</f>
        <v>RM0.00</v>
      </c>
      <c r="H138" s="2">
        <f>'TUNGGAKAN 2022'!G16</f>
        <v>0</v>
      </c>
      <c r="I138" s="2">
        <f>'TUNGGAKAN 2022'!G17</f>
        <v>0</v>
      </c>
      <c r="J138" s="2">
        <f>'TUNGGAKAN 2022'!G18</f>
        <v>0</v>
      </c>
      <c r="K138" s="2">
        <f>'TUNGGAKAN 2022'!G19</f>
        <v>500</v>
      </c>
      <c r="L138" s="2">
        <f>'TUNGGAKAN 2022'!G20</f>
        <v>650</v>
      </c>
      <c r="M138" s="3">
        <f>'TUNGGAKAN 2022'!G21</f>
        <v>550</v>
      </c>
    </row>
    <row r="155" spans="1:13">
      <c r="A155" t="str">
        <f>'TUNGGAKAN 2022'!A24</f>
        <v>PIC FATEHAH</v>
      </c>
      <c r="B155" t="s">
        <v>16</v>
      </c>
      <c r="C155" t="s">
        <v>17</v>
      </c>
      <c r="D155" t="s">
        <v>78</v>
      </c>
      <c r="E155" t="s">
        <v>19</v>
      </c>
      <c r="F155" t="s">
        <v>79</v>
      </c>
      <c r="G155" t="s">
        <v>21</v>
      </c>
      <c r="H155" t="s">
        <v>22</v>
      </c>
      <c r="I155" t="s">
        <v>80</v>
      </c>
      <c r="J155" t="s">
        <v>24</v>
      </c>
      <c r="K155" t="s">
        <v>81</v>
      </c>
      <c r="L155" t="s">
        <v>26</v>
      </c>
      <c r="M155" t="s">
        <v>82</v>
      </c>
    </row>
    <row r="156" spans="1:13">
      <c r="A156" t="str">
        <f>'TUNGGAKAN 2022'!C26</f>
        <v>AZARIA</v>
      </c>
      <c r="B156" s="2">
        <f>'TUNGGAKAN 2022'!C28</f>
        <v>0</v>
      </c>
      <c r="C156" s="2">
        <f>'TUNGGAKAN 2022'!C29</f>
        <v>0</v>
      </c>
      <c r="D156" s="2">
        <f>'TUNGGAKAN 2022'!C30</f>
        <v>0</v>
      </c>
      <c r="E156" s="2">
        <f>'TUNGGAKAN 2022'!C31</f>
        <v>0</v>
      </c>
      <c r="F156" s="2">
        <f>'TUNGGAKAN 2022'!C32</f>
        <v>0</v>
      </c>
      <c r="G156" s="2">
        <f>'TUNGGAKAN 2022'!C33</f>
        <v>0</v>
      </c>
      <c r="H156" s="2">
        <f>'TUNGGAKAN 2022'!C34</f>
        <v>0</v>
      </c>
      <c r="I156" s="2">
        <f>'TUNGGAKAN 2022'!C35</f>
        <v>0</v>
      </c>
      <c r="J156" s="2">
        <f>'TUNGGAKAN 2022'!C36</f>
        <v>700</v>
      </c>
      <c r="K156" s="2">
        <f>'TUNGGAKAN 2022'!C37</f>
        <v>0</v>
      </c>
      <c r="L156" s="2">
        <f>'TUNGGAKAN 2022'!C38</f>
        <v>0</v>
      </c>
      <c r="M156" s="3">
        <f>'TUNGGAKAN 2022'!C39</f>
        <v>0</v>
      </c>
    </row>
    <row r="157" spans="1:13">
      <c r="A157" t="str">
        <f>'TUNGGAKAN 2022'!E26</f>
        <v>ASTERIA</v>
      </c>
      <c r="B157" s="2">
        <f>'TUNGGAKAN 2022'!E28</f>
        <v>0</v>
      </c>
      <c r="C157" s="2">
        <f>'TUNGGAKAN 2022'!E29</f>
        <v>0</v>
      </c>
      <c r="D157" s="2">
        <f>'TUNGGAKAN 2022'!E30</f>
        <v>0</v>
      </c>
      <c r="E157" s="2">
        <f>'TUNGGAKAN 2022'!E31</f>
        <v>0</v>
      </c>
      <c r="F157" s="2">
        <f>'TUNGGAKAN 2022'!E32</f>
        <v>0</v>
      </c>
      <c r="G157" s="2">
        <f>'TUNGGAKAN 2022'!E33</f>
        <v>0</v>
      </c>
      <c r="H157" s="2">
        <f>'TUNGGAKAN 2022'!E34</f>
        <v>0</v>
      </c>
      <c r="I157" s="2">
        <f>'TUNGGAKAN 2022'!E35</f>
        <v>0</v>
      </c>
      <c r="J157" s="2">
        <f>'TUNGGAKAN 2022'!E36</f>
        <v>0</v>
      </c>
      <c r="K157" s="2">
        <f>'TUNGGAKAN 2022'!E37</f>
        <v>0</v>
      </c>
      <c r="L157" s="2">
        <f>'TUNGGAKAN 2022'!E38</f>
        <v>700</v>
      </c>
      <c r="M157" s="3">
        <f>'TUNGGAKAN 2022'!E39</f>
        <v>1650</v>
      </c>
    </row>
    <row r="158" spans="1:13">
      <c r="A158" t="str">
        <f>'TUNGGAKAN 2022'!G26</f>
        <v>ARISTA</v>
      </c>
      <c r="B158" s="2">
        <f>'TUNGGAKAN 2022'!G28</f>
        <v>0</v>
      </c>
      <c r="C158" s="2">
        <f>'TUNGGAKAN 2022'!G29</f>
        <v>0</v>
      </c>
      <c r="D158" s="2">
        <f>'TUNGGAKAN 2022'!G30</f>
        <v>0</v>
      </c>
      <c r="E158" s="2">
        <f>'TUNGGAKAN 2022'!G31</f>
        <v>0</v>
      </c>
      <c r="F158" s="2">
        <f>'TUNGGAKAN 2022'!G32</f>
        <v>0</v>
      </c>
      <c r="G158" s="2">
        <f>'TUNGGAKAN 2022'!G33</f>
        <v>0</v>
      </c>
      <c r="H158" s="2">
        <f>'TUNGGAKAN 2022'!G34</f>
        <v>0</v>
      </c>
      <c r="I158" s="2">
        <f>'TUNGGAKAN 2022'!G35</f>
        <v>0</v>
      </c>
      <c r="J158" s="2">
        <f>'TUNGGAKAN 2022'!G36</f>
        <v>0</v>
      </c>
      <c r="K158" s="2">
        <f>'TUNGGAKAN 2022'!G37</f>
        <v>0</v>
      </c>
      <c r="L158" s="3">
        <f>'TUNGGAKAN 2022'!G38</f>
        <v>0</v>
      </c>
      <c r="M158" s="3">
        <f>'TUNGGAKAN 2022'!G39</f>
        <v>0</v>
      </c>
    </row>
    <row r="159" spans="1:13">
      <c r="A159" t="str">
        <f>'TUNGGAKAN 2022'!I26</f>
        <v>TRIFOLIS</v>
      </c>
      <c r="B159" s="2">
        <f>'TUNGGAKAN 2022'!I28</f>
        <v>0</v>
      </c>
      <c r="C159" s="2">
        <f>'TUNGGAKAN 2022'!I29</f>
        <v>0</v>
      </c>
      <c r="D159" s="2">
        <f>'TUNGGAKAN 2022'!I30</f>
        <v>0</v>
      </c>
      <c r="E159" s="2">
        <f>'TUNGGAKAN 2022'!I31</f>
        <v>0</v>
      </c>
      <c r="F159" s="2">
        <f>'TUNGGAKAN 2022'!I32</f>
        <v>0</v>
      </c>
      <c r="G159" s="2">
        <f>'TUNGGAKAN 2022'!I33</f>
        <v>1800</v>
      </c>
      <c r="H159" s="2">
        <f>'TUNGGAKAN 2022'!I34</f>
        <v>0</v>
      </c>
      <c r="I159" s="2">
        <f>'TUNGGAKAN 2022'!I35</f>
        <v>800</v>
      </c>
      <c r="J159" s="2">
        <f>'TUNGGAKAN 2022'!I36</f>
        <v>0</v>
      </c>
      <c r="K159" s="2">
        <f>'TUNGGAKAN 2022'!I37</f>
        <v>0</v>
      </c>
      <c r="L159" s="3">
        <f>'TUNGGAKAN 2022'!I38</f>
        <v>0</v>
      </c>
      <c r="M159" s="3">
        <f>'TUNGGAKAN 2022'!I39</f>
        <v>0</v>
      </c>
    </row>
    <row r="177" spans="1:13">
      <c r="A177" t="e">
        <f>'TUNGGAKAN 2022'!#REF!</f>
        <v>#REF!</v>
      </c>
      <c r="B177" t="s">
        <v>16</v>
      </c>
      <c r="C177" t="s">
        <v>17</v>
      </c>
      <c r="D177" t="s">
        <v>78</v>
      </c>
      <c r="E177" t="s">
        <v>19</v>
      </c>
      <c r="F177" t="s">
        <v>79</v>
      </c>
      <c r="G177" t="s">
        <v>21</v>
      </c>
      <c r="H177" t="s">
        <v>22</v>
      </c>
      <c r="I177" t="s">
        <v>80</v>
      </c>
      <c r="J177" t="s">
        <v>24</v>
      </c>
      <c r="K177" t="s">
        <v>81</v>
      </c>
      <c r="L177" t="s">
        <v>26</v>
      </c>
      <c r="M177" t="s">
        <v>82</v>
      </c>
    </row>
    <row r="178" spans="1:13">
      <c r="A178" t="e">
        <f>'TUNGGAKAN 2022'!#REF!</f>
        <v>#REF!</v>
      </c>
      <c r="B178" s="2" t="e">
        <f>'TUNGGAKAN 2022'!#REF!</f>
        <v>#REF!</v>
      </c>
      <c r="C178" s="2" t="e">
        <f>'TUNGGAKAN 2022'!#REF!</f>
        <v>#REF!</v>
      </c>
      <c r="D178" s="2" t="e">
        <f>'TUNGGAKAN 2022'!#REF!</f>
        <v>#REF!</v>
      </c>
      <c r="E178" s="2" t="e">
        <f>'TUNGGAKAN 2022'!#REF!</f>
        <v>#REF!</v>
      </c>
      <c r="F178" s="2" t="e">
        <f>'TUNGGAKAN 2022'!#REF!</f>
        <v>#REF!</v>
      </c>
      <c r="G178" s="2" t="e">
        <f>'TUNGGAKAN 2022'!#REF!</f>
        <v>#REF!</v>
      </c>
      <c r="H178" s="2" t="e">
        <f>'TUNGGAKAN 2022'!#REF!</f>
        <v>#REF!</v>
      </c>
      <c r="I178" s="2" t="e">
        <f>'TUNGGAKAN 2022'!#REF!</f>
        <v>#REF!</v>
      </c>
      <c r="J178" s="2" t="e">
        <f>'TUNGGAKAN 2022'!#REF!</f>
        <v>#REF!</v>
      </c>
      <c r="K178" s="2" t="e">
        <f>'TUNGGAKAN 2022'!#REF!</f>
        <v>#REF!</v>
      </c>
      <c r="L178" s="2" t="e">
        <f>'TUNGGAKAN 2022'!#REF!</f>
        <v>#REF!</v>
      </c>
      <c r="M178" s="3" t="e">
        <f>'TUNGGAKAN 2022'!#REF!</f>
        <v>#REF!</v>
      </c>
    </row>
    <row r="179" spans="1:13">
      <c r="A179" t="e">
        <f>'TUNGGAKAN 2022'!#REF!</f>
        <v>#REF!</v>
      </c>
      <c r="B179" s="2" t="e">
        <f>'TUNGGAKAN 2022'!#REF!</f>
        <v>#REF!</v>
      </c>
      <c r="C179" s="2" t="e">
        <f>'TUNGGAKAN 2022'!#REF!</f>
        <v>#REF!</v>
      </c>
      <c r="D179" s="2" t="e">
        <f>'TUNGGAKAN 2022'!#REF!</f>
        <v>#REF!</v>
      </c>
      <c r="E179" s="2" t="e">
        <f>'TUNGGAKAN 2022'!#REF!</f>
        <v>#REF!</v>
      </c>
      <c r="F179" s="2" t="e">
        <f>'TUNGGAKAN 2022'!#REF!</f>
        <v>#REF!</v>
      </c>
      <c r="G179" s="2" t="e">
        <f>'TUNGGAKAN 2022'!#REF!</f>
        <v>#REF!</v>
      </c>
      <c r="H179" s="2" t="e">
        <f>'TUNGGAKAN 2022'!#REF!</f>
        <v>#REF!</v>
      </c>
      <c r="I179" s="2" t="e">
        <f>'TUNGGAKAN 2022'!#REF!</f>
        <v>#REF!</v>
      </c>
      <c r="J179" s="2" t="e">
        <f>'TUNGGAKAN 2022'!#REF!</f>
        <v>#REF!</v>
      </c>
      <c r="K179" s="2" t="e">
        <f>'TUNGGAKAN 2022'!#REF!</f>
        <v>#REF!</v>
      </c>
      <c r="L179" s="2" t="e">
        <f>'TUNGGAKAN 2022'!#REF!</f>
        <v>#REF!</v>
      </c>
      <c r="M179" s="3" t="e">
        <f>'TUNGGAKAN 2022'!#REF!</f>
        <v>#REF!</v>
      </c>
    </row>
    <row r="180" spans="1:13">
      <c r="A180" t="e">
        <f>'TUNGGAKAN 2022'!#REF!</f>
        <v>#REF!</v>
      </c>
      <c r="B180" s="2" t="e">
        <f>'TUNGGAKAN 2022'!#REF!</f>
        <v>#REF!</v>
      </c>
      <c r="C180" s="2" t="e">
        <f>'TUNGGAKAN 2022'!#REF!</f>
        <v>#REF!</v>
      </c>
      <c r="D180" s="2" t="e">
        <f>'TUNGGAKAN 2022'!#REF!</f>
        <v>#REF!</v>
      </c>
      <c r="E180" s="2" t="e">
        <f>'TUNGGAKAN 2022'!#REF!</f>
        <v>#REF!</v>
      </c>
      <c r="F180" s="2" t="e">
        <f>'TUNGGAKAN 2022'!#REF!</f>
        <v>#REF!</v>
      </c>
      <c r="G180" s="2" t="e">
        <f>'TUNGGAKAN 2022'!#REF!</f>
        <v>#REF!</v>
      </c>
      <c r="H180" s="2" t="e">
        <f>'TUNGGAKAN 2022'!#REF!</f>
        <v>#REF!</v>
      </c>
      <c r="I180" s="2" t="e">
        <f>'TUNGGAKAN 2022'!#REF!</f>
        <v>#REF!</v>
      </c>
      <c r="J180" s="2" t="e">
        <f>'TUNGGAKAN 2022'!#REF!</f>
        <v>#REF!</v>
      </c>
      <c r="K180" s="2" t="e">
        <f>'TUNGGAKAN 2022'!#REF!</f>
        <v>#REF!</v>
      </c>
      <c r="L180" s="2" t="e">
        <f>'TUNGGAKAN 2022'!#REF!</f>
        <v>#REF!</v>
      </c>
      <c r="M180" s="3" t="e">
        <f>'TUNGGAKAN 2022'!#REF!</f>
        <v>#REF!</v>
      </c>
    </row>
    <row r="181" spans="1:13">
      <c r="A181" t="e">
        <f>'TUNGGAKAN 2022'!#REF!</f>
        <v>#REF!</v>
      </c>
      <c r="B181" s="2" t="e">
        <f>'TUNGGAKAN 2022'!#REF!</f>
        <v>#REF!</v>
      </c>
      <c r="C181" s="2" t="e">
        <f>'TUNGGAKAN 2022'!#REF!</f>
        <v>#REF!</v>
      </c>
      <c r="D181" s="2" t="e">
        <f>'TUNGGAKAN 2022'!#REF!</f>
        <v>#REF!</v>
      </c>
      <c r="E181" s="2" t="e">
        <f>'TUNGGAKAN 2022'!#REF!</f>
        <v>#REF!</v>
      </c>
      <c r="F181" s="2" t="e">
        <f>'TUNGGAKAN 2022'!#REF!</f>
        <v>#REF!</v>
      </c>
      <c r="G181" s="2" t="e">
        <f>'TUNGGAKAN 2022'!#REF!</f>
        <v>#REF!</v>
      </c>
      <c r="H181" s="2" t="e">
        <f>'TUNGGAKAN 2022'!#REF!</f>
        <v>#REF!</v>
      </c>
      <c r="I181" s="2" t="e">
        <f>'TUNGGAKAN 2022'!#REF!</f>
        <v>#REF!</v>
      </c>
      <c r="J181" s="2" t="e">
        <f>'TUNGGAKAN 2022'!#REF!</f>
        <v>#REF!</v>
      </c>
      <c r="K181" s="2" t="e">
        <f>'TUNGGAKAN 2022'!#REF!</f>
        <v>#REF!</v>
      </c>
      <c r="L181" s="2" t="e">
        <f>'TUNGGAKAN 2022'!#REF!</f>
        <v>#REF!</v>
      </c>
      <c r="M181" s="3" t="e">
        <f>'TUNGGAKAN 2022'!#REF!</f>
        <v>#REF!</v>
      </c>
    </row>
    <row r="182" spans="1:13">
      <c r="A182" t="e">
        <f>'TUNGGAKAN 2022'!#REF!</f>
        <v>#REF!</v>
      </c>
      <c r="B182" s="3" t="e">
        <f>'TUNGGAKAN 2022'!#REF!</f>
        <v>#REF!</v>
      </c>
      <c r="C182" s="3" t="e">
        <f>'TUNGGAKAN 2022'!#REF!</f>
        <v>#REF!</v>
      </c>
      <c r="D182" s="3" t="e">
        <f>'TUNGGAKAN 2022'!#REF!</f>
        <v>#REF!</v>
      </c>
      <c r="E182" s="3" t="e">
        <f>'TUNGGAKAN 2022'!#REF!</f>
        <v>#REF!</v>
      </c>
      <c r="F182" s="3" t="e">
        <f>'TUNGGAKAN 2022'!#REF!</f>
        <v>#REF!</v>
      </c>
      <c r="G182" s="3" t="e">
        <f>'TUNGGAKAN 2022'!#REF!</f>
        <v>#REF!</v>
      </c>
      <c r="H182" s="3" t="e">
        <f>'TUNGGAKAN 2022'!#REF!</f>
        <v>#REF!</v>
      </c>
      <c r="I182" s="3" t="e">
        <f>'TUNGGAKAN 2022'!#REF!</f>
        <v>#REF!</v>
      </c>
      <c r="J182" s="3" t="e">
        <f>'TUNGGAKAN 2022'!#REF!</f>
        <v>#REF!</v>
      </c>
      <c r="K182" s="3" t="e">
        <f>'TUNGGAKAN 2022'!#REF!</f>
        <v>#REF!</v>
      </c>
      <c r="L182" s="3" t="e">
        <f>'TUNGGAKAN 2022'!#REF!</f>
        <v>#REF!</v>
      </c>
      <c r="M182" s="3" t="e">
        <f>'TUNGGAKAN 2022'!#REF!</f>
        <v>#REF!</v>
      </c>
    </row>
    <row r="200" spans="1:13">
      <c r="A200" t="str">
        <f>'TUNGGAKAN 2022'!A43</f>
        <v>SEMUA</v>
      </c>
      <c r="B200" t="s">
        <v>16</v>
      </c>
      <c r="C200" t="s">
        <v>17</v>
      </c>
      <c r="D200" t="s">
        <v>78</v>
      </c>
      <c r="E200" t="s">
        <v>19</v>
      </c>
      <c r="F200" t="s">
        <v>79</v>
      </c>
      <c r="G200" t="s">
        <v>21</v>
      </c>
      <c r="H200" t="s">
        <v>22</v>
      </c>
      <c r="I200" t="s">
        <v>80</v>
      </c>
      <c r="J200" t="s">
        <v>24</v>
      </c>
      <c r="K200" t="s">
        <v>81</v>
      </c>
      <c r="L200" t="s">
        <v>26</v>
      </c>
      <c r="M200" t="s">
        <v>82</v>
      </c>
    </row>
    <row r="201" spans="1:13">
      <c r="A201" t="str">
        <f>'TUNGGAKAN 2022'!C45</f>
        <v>SYUHADA</v>
      </c>
      <c r="B201" s="2" t="e">
        <f>'TUNGGAKAN 2022'!C47</f>
        <v>#REF!</v>
      </c>
      <c r="C201" s="2" t="e">
        <f>'TUNGGAKAN 2022'!C48</f>
        <v>#REF!</v>
      </c>
      <c r="D201" s="2" t="e">
        <f>'TUNGGAKAN 2022'!C49</f>
        <v>#REF!</v>
      </c>
      <c r="E201" s="2" t="e">
        <f>'TUNGGAKAN 2022'!C50</f>
        <v>#REF!</v>
      </c>
      <c r="F201" s="2" t="e">
        <f>'TUNGGAKAN 2022'!C51</f>
        <v>#REF!</v>
      </c>
      <c r="G201" s="2" t="e">
        <f>'TUNGGAKAN 2022'!C52</f>
        <v>#REF!</v>
      </c>
      <c r="H201" s="2" t="e">
        <f>'TUNGGAKAN 2022'!C53</f>
        <v>#REF!</v>
      </c>
      <c r="I201" s="2" t="e">
        <f>'TUNGGAKAN 2022'!C54</f>
        <v>#REF!</v>
      </c>
      <c r="J201" s="2" t="e">
        <f>'TUNGGAKAN 2022'!C55</f>
        <v>#REF!</v>
      </c>
      <c r="K201" s="2" t="e">
        <f>'TUNGGAKAN 2022'!C56</f>
        <v>#REF!</v>
      </c>
      <c r="L201" s="2" t="e">
        <f>'TUNGGAKAN 2022'!C57</f>
        <v>#REF!</v>
      </c>
      <c r="M201" s="2" t="e">
        <f>'TUNGGAKAN 2022'!C58</f>
        <v>#REF!</v>
      </c>
    </row>
    <row r="202" spans="1:13">
      <c r="A202" t="str">
        <f>'TUNGGAKAN 2022'!E45</f>
        <v>AFIZIE</v>
      </c>
      <c r="B202" s="2" t="e">
        <f>'TUNGGAKAN 2022'!E47</f>
        <v>#REF!</v>
      </c>
      <c r="C202" s="2" t="e">
        <f>'TUNGGAKAN 2022'!E48</f>
        <v>#REF!</v>
      </c>
      <c r="D202" s="2" t="e">
        <f>'TUNGGAKAN 2022'!E49</f>
        <v>#REF!</v>
      </c>
      <c r="E202" s="2" t="e">
        <f>'TUNGGAKAN 2022'!E50</f>
        <v>#REF!</v>
      </c>
      <c r="F202" s="2" t="e">
        <f>'TUNGGAKAN 2022'!E51</f>
        <v>#REF!</v>
      </c>
      <c r="G202" s="2" t="e">
        <f>'TUNGGAKAN 2022'!E52</f>
        <v>#REF!</v>
      </c>
      <c r="H202" s="2" t="e">
        <f>'TUNGGAKAN 2022'!E53</f>
        <v>#REF!</v>
      </c>
      <c r="I202" s="2" t="e">
        <f>'TUNGGAKAN 2022'!E54</f>
        <v>#REF!</v>
      </c>
      <c r="J202" s="2" t="e">
        <f>'TUNGGAKAN 2022'!E55</f>
        <v>#REF!</v>
      </c>
      <c r="K202" s="2" t="e">
        <f>'TUNGGAKAN 2022'!E56</f>
        <v>#REF!</v>
      </c>
      <c r="L202" s="2" t="e">
        <f>'TUNGGAKAN 2022'!E57</f>
        <v>#REF!</v>
      </c>
      <c r="M202" s="2" t="e">
        <f>'TUNGGAKAN 2022'!E58</f>
        <v>#REF!</v>
      </c>
    </row>
    <row r="203" spans="1:13">
      <c r="A203" t="str">
        <f>'TUNGGAKAN 2022'!G45</f>
        <v>SHAFIKA</v>
      </c>
      <c r="B203" s="2">
        <f>'TUNGGAKAN 2022'!G47</f>
        <v>0</v>
      </c>
      <c r="C203" s="2">
        <f>'TUNGGAKAN 2022'!G48</f>
        <v>0</v>
      </c>
      <c r="D203" s="2">
        <f>'TUNGGAKAN 2022'!G49</f>
        <v>0</v>
      </c>
      <c r="E203" s="2">
        <f>'TUNGGAKAN 2022'!G50</f>
        <v>0</v>
      </c>
      <c r="F203" s="2">
        <f>'TUNGGAKAN 2022'!G51</f>
        <v>0</v>
      </c>
      <c r="G203" s="2">
        <f>'TUNGGAKAN 2022'!G52</f>
        <v>0</v>
      </c>
      <c r="H203" s="2">
        <f>'TUNGGAKAN 2022'!G53</f>
        <v>100</v>
      </c>
      <c r="I203" s="2">
        <f>'TUNGGAKAN 2022'!G54</f>
        <v>0</v>
      </c>
      <c r="J203" s="2">
        <f>'TUNGGAKAN 2022'!G55</f>
        <v>450</v>
      </c>
      <c r="K203" s="2">
        <f>'TUNGGAKAN 2022'!G56</f>
        <v>650</v>
      </c>
      <c r="L203" s="2">
        <f>'TUNGGAKAN 2022'!G57</f>
        <v>1250</v>
      </c>
      <c r="M203" s="2">
        <f>'TUNGGAKAN 2022'!G58</f>
        <v>1750</v>
      </c>
    </row>
    <row r="204" spans="1:13">
      <c r="A204" t="str">
        <f>'TUNGGAKAN 2022'!I45</f>
        <v>FATEHAH</v>
      </c>
      <c r="B204" s="2">
        <f>'TUNGGAKAN 2022'!I47</f>
        <v>0</v>
      </c>
      <c r="C204" s="2">
        <f>'TUNGGAKAN 2022'!I48</f>
        <v>0</v>
      </c>
      <c r="D204" s="2">
        <f>'TUNGGAKAN 2022'!I49</f>
        <v>0</v>
      </c>
      <c r="E204" s="2">
        <f>'TUNGGAKAN 2022'!I50</f>
        <v>0</v>
      </c>
      <c r="F204" s="2">
        <f>'TUNGGAKAN 2022'!I51</f>
        <v>0</v>
      </c>
      <c r="G204" s="2">
        <f>'TUNGGAKAN 2022'!I52</f>
        <v>1800</v>
      </c>
      <c r="H204" s="2">
        <f>'TUNGGAKAN 2022'!I53</f>
        <v>0</v>
      </c>
      <c r="I204" s="2">
        <f>'TUNGGAKAN 2022'!I54</f>
        <v>800</v>
      </c>
      <c r="J204" s="2">
        <f>'TUNGGAKAN 2022'!I55</f>
        <v>700</v>
      </c>
      <c r="K204" s="2">
        <f>'TUNGGAKAN 2022'!I56</f>
        <v>0</v>
      </c>
      <c r="L204" s="2">
        <f>'TUNGGAKAN 2022'!I57</f>
        <v>700</v>
      </c>
      <c r="M204" s="2">
        <f>'TUNGGAKAN 2022'!I58</f>
        <v>1650</v>
      </c>
    </row>
    <row r="205" spans="1:13">
      <c r="A205" t="str">
        <f>'TUNGGAKAN 2022'!K45</f>
        <v>SHAFAWI</v>
      </c>
      <c r="B205" s="2" t="e">
        <f>'TUNGGAKAN 2022'!K47</f>
        <v>#REF!</v>
      </c>
      <c r="C205" s="2" t="e">
        <f>'TUNGGAKAN 2022'!K48</f>
        <v>#REF!</v>
      </c>
      <c r="D205" s="2" t="e">
        <f>'TUNGGAKAN 2022'!K49</f>
        <v>#REF!</v>
      </c>
      <c r="E205" s="2" t="e">
        <f>'TUNGGAKAN 2022'!K50</f>
        <v>#REF!</v>
      </c>
      <c r="F205" s="2" t="e">
        <f>'TUNGGAKAN 2022'!K51</f>
        <v>#REF!</v>
      </c>
      <c r="G205" s="2" t="e">
        <f>'TUNGGAKAN 2022'!K52</f>
        <v>#REF!</v>
      </c>
      <c r="H205" s="2" t="e">
        <f>'TUNGGAKAN 2022'!K53</f>
        <v>#REF!</v>
      </c>
      <c r="I205" s="2" t="e">
        <f>'TUNGGAKAN 2022'!K54</f>
        <v>#REF!</v>
      </c>
      <c r="J205" s="2" t="e">
        <f>'TUNGGAKAN 2022'!K55</f>
        <v>#REF!</v>
      </c>
      <c r="K205" s="2" t="e">
        <f>'TUNGGAKAN 2022'!K56</f>
        <v>#REF!</v>
      </c>
      <c r="L205" s="2" t="e">
        <f>'TUNGGAKAN 2022'!K57</f>
        <v>#REF!</v>
      </c>
      <c r="M205" s="2" t="e">
        <f>'TUNGGAKAN 2022'!K58</f>
        <v>#REF!</v>
      </c>
    </row>
  </sheetData>
  <sheetProtection sheet="1" objects="1"/>
  <mergeCells count="1">
    <mergeCell ref="B2:M2"/>
  </mergeCells>
  <pageMargins left="0.75" right="0.75" top="1" bottom="1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KUTIPAN 2022</vt:lpstr>
      <vt:lpstr>TUNGGAKAN 2022</vt:lpstr>
      <vt:lpstr>RUMUSAN KUTIPAN - JGN USIK</vt:lpstr>
      <vt:lpstr>RUMUSAN TUNGGAKAN - JGN USIK</vt:lpstr>
      <vt:lpstr>GRAF KUTIPAN - JANGAN USIK</vt:lpstr>
      <vt:lpstr>GRAF TUNGGAKAN - JGN USIK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ASUS</cp:lastModifiedBy>
  <dcterms:created xsi:type="dcterms:W3CDTF">2020-09-08T07:41:00Z</dcterms:created>
  <dcterms:modified xsi:type="dcterms:W3CDTF">2023-03-23T01:20:03Z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1033-11.2.0.11486</vt:lpwstr>
  </property>
  <property fmtid="{D5CDD505-2E9C-101B-9397-08002B2CF9AE}" pid="3" name="ICV">
    <vt:lpwstr>1AFAE5834E20404481DD6E4B9B5CD14B</vt:lpwstr>
  </property>
</Properties>
</file>